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E2843666-5CB3-4A68-B132-17BC64481611}" xr6:coauthVersionLast="47" xr6:coauthVersionMax="47" xr10:uidLastSave="{00000000-0000-0000-0000-000000000000}"/>
  <bookViews>
    <workbookView xWindow="2115" yWindow="3900" windowWidth="21600" windowHeight="11280" firstSheet="14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28" i="1" l="1"/>
  <c r="D27" i="1"/>
  <c r="C28" i="1"/>
  <c r="C27" i="1"/>
  <c r="M11" i="16"/>
  <c r="M12" i="16"/>
  <c r="J11" i="16"/>
  <c r="J12" i="16"/>
  <c r="H11" i="16"/>
  <c r="H12" i="16"/>
  <c r="K11" i="17"/>
  <c r="K12" i="17"/>
  <c r="K22" i="17"/>
  <c r="H11" i="17"/>
  <c r="H12" i="17"/>
  <c r="H22" i="17"/>
  <c r="F11" i="17"/>
  <c r="F12" i="17"/>
  <c r="F22" i="17"/>
</calcChain>
</file>

<file path=xl/sharedStrings.xml><?xml version="1.0" encoding="utf-8"?>
<sst xmlns="http://schemas.openxmlformats.org/spreadsheetml/2006/main" count="6972" uniqueCount="518">
  <si>
    <t>תאריך הדיווח</t>
  </si>
  <si>
    <t>29/12/2022</t>
  </si>
  <si>
    <t>סוף צידי קובץ</t>
  </si>
  <si>
    <t>החברה המדווחת</t>
  </si>
  <si>
    <t>קה"ש לפקידים עובדי המנהל והשירותים בע"מ</t>
  </si>
  <si>
    <t>שם מסלול/קרן/קופה</t>
  </si>
  <si>
    <t>מינהל השתלמות כללי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</si>
  <si>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</si>
  <si>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</si>
  <si>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</si>
  <si>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</si>
  <si>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</si>
  <si>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</si>
  <si>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</si>
  <si>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</si>
  <si>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</si>
  <si>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</si>
  <si>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</si>
  <si>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</si>
  <si>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</si>
  <si>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</si>
  <si>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</si>
  <si>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</si>
  <si>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</si>
  <si>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</si>
  <si>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</si>
  <si>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</si>
  <si>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</si>
  <si>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</si>
  <si>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</si>
  <si>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</si>
  <si>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</si>
  <si>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</si>
  <si>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</si>
  <si>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</si>
  <si>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</si>
  <si>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</si>
  <si>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</si>
  <si>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</si>
  <si>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</si>
  <si>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</si>
  <si>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</si>
  <si>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</si>
  <si>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</si>
  <si>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</si>
  <si>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</si>
  <si>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</si>
  <si>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</si>
  <si>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</si>
  <si>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</si>
  <si>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</si>
  <si>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</si>
  <si>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</si>
  <si>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</si>
  <si>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לירה שטרלינג</t>
  </si>
  <si>
    <t xml:space="preserve">4.2461 </t>
  </si>
  <si>
    <t>פרנק שווצרי</t>
  </si>
  <si>
    <t xml:space="preserve">3.8186 </t>
  </si>
  <si>
    <t>אירו</t>
  </si>
  <si>
    <t xml:space="preserve">3.7567 </t>
  </si>
  <si>
    <t>דולר קנדי</t>
  </si>
  <si>
    <t xml:space="preserve">2.5993 </t>
  </si>
  <si>
    <t>דולר אוסטרלי</t>
  </si>
  <si>
    <t xml:space="preserve">2.3718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</si>
  <si>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</si>
  <si>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</si>
  <si>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</si>
  <si>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</si>
  <si>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</si>
  <si>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</si>
  <si>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</si>
  <si>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</si>
  <si>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</si>
  <si>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</si>
  <si>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</si>
  <si>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</si>
  <si>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</si>
  <si>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</si>
  <si>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</si>
  <si>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</si>
  <si>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</si>
  <si>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</si>
  <si>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</si>
  <si>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</si>
  <si>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</si>
  <si>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</si>
  <si>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</si>
  <si>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</si>
  <si>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</si>
  <si>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</si>
  <si>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</si>
  <si>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</si>
  <si>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</si>
  <si>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</si>
  <si>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</si>
  <si>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</si>
  <si>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</si>
  <si>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</si>
  <si>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</si>
  <si>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</si>
  <si>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</si>
  <si>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</si>
  <si>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</si>
  <si>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</si>
  <si>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</si>
  <si>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</si>
  <si>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</si>
  <si>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</si>
  <si>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</si>
  <si>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</si>
  <si>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</si>
  <si>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</si>
  <si>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</si>
  <si>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</si>
  <si>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</si>
  <si>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</si>
  <si>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</si>
  <si>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</si>
  <si>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</si>
  <si>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</si>
  <si>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</si>
  <si>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גליל 5904</t>
  </si>
  <si>
    <t>TASE</t>
  </si>
  <si>
    <t>RF</t>
  </si>
  <si>
    <t>ללא דירוג</t>
  </si>
  <si>
    <t>ממשל צמודה 0923</t>
  </si>
  <si>
    <t>סה"כ לא צמודות</t>
  </si>
  <si>
    <t>ממשל שקלית 0723</t>
  </si>
  <si>
    <t>1213 .מ.ק.מ</t>
  </si>
  <si>
    <t>ממשל שקלית 0347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</si>
  <si>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</si>
  <si>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</si>
  <si>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</si>
  <si>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</si>
  <si>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</si>
  <si>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</si>
  <si>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</si>
  <si>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</si>
  <si>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</si>
  <si>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</si>
  <si>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</si>
  <si>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</si>
  <si>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</si>
  <si>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</si>
  <si>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</si>
  <si>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</si>
  <si>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</si>
  <si>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</si>
  <si>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</si>
  <si>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</si>
  <si>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</si>
  <si>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</si>
  <si>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</si>
  <si>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נאוי אגח ה</t>
  </si>
  <si>
    <t>אחר</t>
  </si>
  <si>
    <t>אשראי חוץ בנקאי</t>
  </si>
  <si>
    <t>ilA</t>
  </si>
  <si>
    <t>סה"כ צמודות למדד אחר</t>
  </si>
  <si>
    <t>4. מניות</t>
  </si>
  <si>
    <t>סה"כ מניות</t>
  </si>
  <si>
    <t xml:space="preserve">סה"כ תל אביב 35 </t>
  </si>
  <si>
    <t>סה"כ תל אביב 90</t>
  </si>
  <si>
    <t>סה"כ מניות היתר</t>
  </si>
  <si>
    <t>גרופ 107</t>
  </si>
  <si>
    <t>תוכנה ואינטרנט</t>
  </si>
  <si>
    <t>באטמ</t>
  </si>
  <si>
    <t>השקעות בהייטק</t>
  </si>
  <si>
    <t>מור השקעות</t>
  </si>
  <si>
    <t>שרותים פיננסיים</t>
  </si>
  <si>
    <t>קרן פיט</t>
  </si>
  <si>
    <t>פודטק</t>
  </si>
  <si>
    <t>נלה דיגיטל</t>
  </si>
  <si>
    <t>מסחר</t>
  </si>
  <si>
    <t>סה"כ אופציות Call 001</t>
  </si>
  <si>
    <t>LONG</t>
  </si>
  <si>
    <t>SHORT</t>
  </si>
  <si>
    <t>ZIM INTEGRATED SHIPPING SERV</t>
  </si>
  <si>
    <t>IL0065100930</t>
  </si>
  <si>
    <t>NYSE</t>
  </si>
  <si>
    <t>בלומברג</t>
  </si>
  <si>
    <t>Automobiles &amp; Components</t>
  </si>
  <si>
    <t>TESLA MOTORS INC</t>
  </si>
  <si>
    <t>US88160R1014</t>
  </si>
  <si>
    <t>ES0105633004</t>
  </si>
  <si>
    <t>BME</t>
  </si>
  <si>
    <t>Other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</si>
  <si>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</si>
  <si>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</si>
  <si>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</si>
  <si>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</si>
  <si>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</si>
  <si>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ת"א 90 4A הראל סל</t>
  </si>
  <si>
    <t>) ת"א 354A) סל mtf</t>
  </si>
  <si>
    <t>) ת"א 904Aסל )mtf</t>
  </si>
  <si>
    <t>) ת"א 904A) ETF קסם</t>
  </si>
  <si>
    <t>סה"כ שעוקבות אחר מדדי מניות בחו"ל</t>
  </si>
  <si>
    <t>) מנוטרלת מטחS&amp;P 500(4A מור סל</t>
  </si>
  <si>
    <t>) מנוטרלת מט"חNASDAQ 100 (4A מור סל</t>
  </si>
  <si>
    <t>ממ NASDAQ 100 (4A) ETF.פסג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</si>
  <si>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</si>
  <si>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</si>
  <si>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</si>
  <si>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</si>
  <si>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</si>
  <si>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VANGUARD S&amp;P 500 ETF</t>
  </si>
  <si>
    <t>US9229083632</t>
  </si>
  <si>
    <t>AMUNDI S&amp;P 500 UCITS ETF- EUR</t>
  </si>
  <si>
    <t>LU1681049018</t>
  </si>
  <si>
    <t>CAC</t>
  </si>
  <si>
    <t>NASDAQ100(QQQ)</t>
  </si>
  <si>
    <t>US46090E1038</t>
  </si>
  <si>
    <t>NASDAQ</t>
  </si>
  <si>
    <t>INVESCO NASDAQ 100 ETF</t>
  </si>
  <si>
    <t>US46138G6492</t>
  </si>
  <si>
    <t>ISHARES NASDAQ 100</t>
  </si>
  <si>
    <t>IE00B53SZB19</t>
  </si>
  <si>
    <t>LSE</t>
  </si>
  <si>
    <t>KRANESHARES CSI CHINA INTERNET</t>
  </si>
  <si>
    <t>US5007673065</t>
  </si>
  <si>
    <t>LYXOR S&amp;P 500 UCITS ETF - C-EU</t>
  </si>
  <si>
    <t>LU1135865084</t>
  </si>
  <si>
    <t>SPDR PORTFOLIO S&amp;P 500 ETF</t>
  </si>
  <si>
    <t>US78464A8541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</si>
  <si>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</si>
  <si>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</si>
  <si>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</si>
  <si>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</si>
  <si>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</si>
  <si>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</si>
  <si>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</si>
  <si>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</si>
  <si>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</si>
  <si>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NR</t>
  </si>
  <si>
    <t>7. כתבי אופציה</t>
  </si>
  <si>
    <t>סה"כ כתבי אופציה</t>
  </si>
  <si>
    <t>סה"כ בישראל</t>
  </si>
  <si>
    <t>כתבי אופציה בישראל</t>
  </si>
  <si>
    <t>גרופ 107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</si>
  <si>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</si>
  <si>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</si>
  <si>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</si>
  <si>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</si>
  <si>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</si>
  <si>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</si>
  <si>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</si>
  <si>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</si>
  <si>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</si>
  <si>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</si>
  <si>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</si>
  <si>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</si>
  <si>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</si>
  <si>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</si>
  <si>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</si>
  <si>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</si>
  <si>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</si>
  <si>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</si>
  <si>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</si>
  <si>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</si>
  <si>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</si>
  <si>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</si>
  <si>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</si>
  <si>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לאומי שטר הון 6.6 2027</t>
  </si>
  <si>
    <t>בנקים</t>
  </si>
  <si>
    <t>ilAAA</t>
  </si>
  <si>
    <t>25/12/2002</t>
  </si>
  <si>
    <t>חשמל צמוד 2022 רמ</t>
  </si>
  <si>
    <t>אנרגיה</t>
  </si>
  <si>
    <t>Aa1.il</t>
  </si>
  <si>
    <t>מידרוג</t>
  </si>
  <si>
    <t>18/01/2011</t>
  </si>
  <si>
    <t>מ - 'נתיבי גז אג"ח א</t>
  </si>
  <si>
    <t>שרותים</t>
  </si>
  <si>
    <t>02/01/2007</t>
  </si>
  <si>
    <t>מ.ישיר אגח8-רמ</t>
  </si>
  <si>
    <t>Aa3.il</t>
  </si>
  <si>
    <t>16/09/2018</t>
  </si>
  <si>
    <t>אגרק אגא חש12/4</t>
  </si>
  <si>
    <t>נדל"ן ובינוי</t>
  </si>
  <si>
    <t>D.il</t>
  </si>
  <si>
    <t>09/08/2021</t>
  </si>
  <si>
    <t>אגרקסקו אגח רמ-א</t>
  </si>
  <si>
    <t>27/12/2007</t>
  </si>
  <si>
    <t>אלון דלק אגח א' לס</t>
  </si>
  <si>
    <t>השקעה ואחזקות</t>
  </si>
  <si>
    <t>22/01/2007</t>
  </si>
  <si>
    <t>גמול השקעות אגח ב</t>
  </si>
  <si>
    <t>20/12/2009</t>
  </si>
  <si>
    <t>ה.ד.ר. טבריה בע"מ אג"ח 1 זפ 01.12.31</t>
  </si>
  <si>
    <t>18/09/1988</t>
  </si>
  <si>
    <t>מת"ם אגח א -רמ</t>
  </si>
  <si>
    <t>נדל"ן מניב בישראל</t>
  </si>
  <si>
    <t>Aa2.il</t>
  </si>
  <si>
    <t>18/08/2016</t>
  </si>
  <si>
    <t>אלטשולר אגחא-רמ</t>
  </si>
  <si>
    <t>A2.il</t>
  </si>
  <si>
    <t>09/10/2016</t>
  </si>
  <si>
    <t>סה"כ אג"ח קונצרני של חברות ישראליות</t>
  </si>
  <si>
    <t>סה"כ אג"ח קונצרני של חברות זרות</t>
  </si>
  <si>
    <t>מניות אלון דלק לא סחירה (פקטיבי)</t>
  </si>
  <si>
    <t>ג'מבוסטוק</t>
  </si>
  <si>
    <t>סלומאט ישראל בע"מ</t>
  </si>
  <si>
    <t>ספוטנגו בע"מ</t>
  </si>
  <si>
    <t>PROPELLA CAPITAL מניה פיקטיבית</t>
  </si>
  <si>
    <t>5. קרנות השקעה</t>
  </si>
  <si>
    <t>סה"כ קרנות השקעה</t>
  </si>
  <si>
    <t>:סה"כ קרנות השקעה בישראל</t>
  </si>
  <si>
    <t>סה"כ קרנות הון סיכון</t>
  </si>
  <si>
    <t>פימי 4</t>
  </si>
  <si>
    <t>08/01/2008</t>
  </si>
  <si>
    <t>FIMI VI FOR DS</t>
  </si>
  <si>
    <t>21/07/2016</t>
  </si>
  <si>
    <t>אייפקס מדיום ישראל</t>
  </si>
  <si>
    <t>21/03/2016</t>
  </si>
  <si>
    <t>סה"כ קרנות גידור</t>
  </si>
  <si>
    <t>קרן טוטאל אופורטוניטי</t>
  </si>
  <si>
    <t>30/12/2021</t>
  </si>
  <si>
    <t>קרן ספרה פארקינג</t>
  </si>
  <si>
    <t>07/12/2021</t>
  </si>
  <si>
    <t>סה"כ קרנות נדל"ן</t>
  </si>
  <si>
    <t>יסודות הנדל"ן ג'</t>
  </si>
  <si>
    <t>03/12/2019</t>
  </si>
  <si>
    <t>סה"כ קרנות השקעה אחרות</t>
  </si>
  <si>
    <t>RPS קרן</t>
  </si>
  <si>
    <t>אובלי</t>
  </si>
  <si>
    <t>קוגיטו קפיטל 2</t>
  </si>
  <si>
    <t>06/02/2022</t>
  </si>
  <si>
    <t>קרן טוליפ</t>
  </si>
  <si>
    <t>27/06/2022</t>
  </si>
  <si>
    <t>03/01/2022</t>
  </si>
  <si>
    <t>טוליפ קפיטל</t>
  </si>
  <si>
    <t>02/03/2017</t>
  </si>
  <si>
    <t>:סה"כ קרנות השקעה בחו"ל</t>
  </si>
  <si>
    <t>COLCHIS INCOME FUND NEW I</t>
  </si>
  <si>
    <t>18/02/2019</t>
  </si>
  <si>
    <t>THE PHOENIX ANCHOR</t>
  </si>
  <si>
    <t>04/06/2019</t>
  </si>
  <si>
    <t>קרן גידור ארביטראז ללקוחו מינהל</t>
  </si>
  <si>
    <t>31/08/2021</t>
  </si>
  <si>
    <t>KYC Investments Ltd</t>
  </si>
  <si>
    <t>23/01/2020</t>
  </si>
  <si>
    <t>BLUE ATLANTIC PARTNERS III LP</t>
  </si>
  <si>
    <t>12/08/2019</t>
  </si>
  <si>
    <t>BLUE ATLANTIC</t>
  </si>
  <si>
    <t>20/06/2016</t>
  </si>
  <si>
    <t>BLUE ATLANTIC PARTNERS II</t>
  </si>
  <si>
    <t>22/06/2017</t>
  </si>
  <si>
    <t>קרן אלקטרה נדלן 2</t>
  </si>
  <si>
    <t>13/03/2019</t>
  </si>
  <si>
    <t>ALTO III</t>
  </si>
  <si>
    <t>22/03/2017</t>
  </si>
  <si>
    <t>ALTO FUND</t>
  </si>
  <si>
    <t>קרן בראק קפיטל</t>
  </si>
  <si>
    <t>15/03/2007</t>
  </si>
  <si>
    <t>DOVER STREET X LP</t>
  </si>
  <si>
    <t>13/01/2020</t>
  </si>
  <si>
    <t>EQT INFRASTRUCTURE V NO1 EUR</t>
  </si>
  <si>
    <t>13/09/2021</t>
  </si>
  <si>
    <t>FAROPOINT</t>
  </si>
  <si>
    <t>27/10/2020</t>
  </si>
  <si>
    <t>Faro Point FIVF III (F-5)</t>
  </si>
  <si>
    <t>24/10/2022</t>
  </si>
  <si>
    <t>IBI Pillar Gatingen</t>
  </si>
  <si>
    <t>11/01/2022</t>
  </si>
  <si>
    <t>29/09/2022</t>
  </si>
  <si>
    <t>KLIRMARK III</t>
  </si>
  <si>
    <t>13/11/2019</t>
  </si>
  <si>
    <t>Mv Subordinated V</t>
  </si>
  <si>
    <t>24/08/2021</t>
  </si>
  <si>
    <t>קרן אבניו אירופה</t>
  </si>
  <si>
    <t>31/10/2016</t>
  </si>
  <si>
    <t>קרן פאגאיה אופורטוניטי</t>
  </si>
  <si>
    <t>קרן מור סטארלייט קנדה 3</t>
  </si>
  <si>
    <t>26/05/2022</t>
  </si>
  <si>
    <t>FORMA FUND</t>
  </si>
  <si>
    <t>17/08/2017</t>
  </si>
  <si>
    <t>6. כתבי אופציה</t>
  </si>
  <si>
    <t>:סה"כ כתבי אופציה בישראל</t>
  </si>
  <si>
    <t>סלומאט אופציות לא סחירות</t>
  </si>
  <si>
    <t>23/08/2022</t>
  </si>
  <si>
    <t>:סה"כ כתבי אופציה בחו"ל</t>
  </si>
  <si>
    <t>7. אופציות</t>
  </si>
  <si>
    <t>:סה"כ אופציות בישראל</t>
  </si>
  <si>
    <t>נלה דיגיטל אופציה(חסומה)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</si>
  <si>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</si>
  <si>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</si>
  <si>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</si>
  <si>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</si>
  <si>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</si>
  <si>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3.410000 27/01/23</t>
  </si>
  <si>
    <t>ל.ר</t>
  </si>
  <si>
    <t>12/12/2022</t>
  </si>
  <si>
    <t>USD/ILS FW 3.522000 27/01/23</t>
  </si>
  <si>
    <t>USD/ILS FW 3.390000 27/01/23</t>
  </si>
  <si>
    <t>13/12/2022</t>
  </si>
  <si>
    <t>USD/ILS FW 3.412000 27/01/23</t>
  </si>
  <si>
    <t>06/12/2022</t>
  </si>
  <si>
    <t>EUR/ILS FW 3.596000 27/01/23</t>
  </si>
  <si>
    <t>EUR/ILS FW 3.490000 27/01/23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</si>
  <si>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</si>
  <si>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</si>
  <si>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</si>
  <si>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</si>
  <si>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</si>
  <si>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</si>
  <si>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</si>
  <si>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</si>
  <si>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</si>
  <si>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</si>
  <si>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חוזרים הלוואות</t>
  </si>
  <si>
    <t>לא</t>
  </si>
  <si>
    <t>AA+</t>
  </si>
  <si>
    <t>02/11/2021</t>
  </si>
  <si>
    <t>פנימי</t>
  </si>
  <si>
    <t>הלוואות לעמיתים</t>
  </si>
  <si>
    <t>09/11/2021</t>
  </si>
  <si>
    <t>סה"כ מובטחות במשכנתא או תיקי משכנתאות</t>
  </si>
  <si>
    <t>קוואלטי - משכנתא הפוכה</t>
  </si>
  <si>
    <t>קוואלטי 2 - משכנתא הפוכה</t>
  </si>
  <si>
    <t>05/12/2021</t>
  </si>
  <si>
    <t>קרן קוואלטי 3 - משכנתא הפוכה</t>
  </si>
  <si>
    <t>14/03/2022</t>
  </si>
  <si>
    <t>סה"כ מובטחות בערבות בנקאית</t>
  </si>
  <si>
    <t>סה"כ מובטחות בבטחונות אחרים</t>
  </si>
  <si>
    <t>2015/2023 2.5563% דליה אנרגיה</t>
  </si>
  <si>
    <t>28/04/2015</t>
  </si>
  <si>
    <t>חיפושי נפט וגז</t>
  </si>
  <si>
    <t>דרך ארץ 18 2027/2011 %704.4</t>
  </si>
  <si>
    <t>28/06/2007</t>
  </si>
  <si>
    <t>נדלן ובינוי</t>
  </si>
  <si>
    <t>כביש 6 צפון הגדלת מינוף</t>
  </si>
  <si>
    <t>29/03/2021</t>
  </si>
  <si>
    <t>תשתיות</t>
  </si>
  <si>
    <t>כביש 6 צפון הלוואה לזמן ארוך</t>
  </si>
  <si>
    <t>פרופלה קפיטל בע"מ</t>
  </si>
  <si>
    <t>14/12/2021</t>
  </si>
  <si>
    <t>PROPELLA CAPITAL</t>
  </si>
  <si>
    <t>16/06/2021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</si>
  <si>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</si>
  <si>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</si>
  <si>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</si>
  <si>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</si>
  <si>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</si>
  <si>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</si>
  <si>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06/04/2021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</si>
  <si>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</si>
  <si>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</si>
  <si>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</si>
  <si>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</si>
  <si>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</si>
  <si>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</si>
  <si>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</si>
  <si>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</si>
  <si>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</si>
  <si>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</si>
  <si>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</si>
  <si>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</si>
  <si>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</si>
  <si>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</si>
  <si>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</si>
  <si>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</si>
  <si>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</si>
  <si>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</si>
  <si>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</si>
  <si>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</si>
  <si>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</si>
  <si>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</si>
  <si>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</si>
  <si>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</si>
  <si>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</si>
  <si>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</si>
  <si>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</si>
  <si>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</si>
  <si>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</si>
  <si>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</si>
  <si>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Fimi Israel Opportunity 4</t>
  </si>
  <si>
    <t>Fimi Israel Opportunity 6</t>
  </si>
  <si>
    <t xml:space="preserve">01/07/2026 </t>
  </si>
  <si>
    <t>Klirmark Fund III</t>
  </si>
  <si>
    <t xml:space="preserve">31/10/2027 </t>
  </si>
  <si>
    <t>יסודות נדלן ג</t>
  </si>
  <si>
    <t xml:space="preserve">01/12/2026 </t>
  </si>
  <si>
    <t>ספרה פארקינג</t>
  </si>
  <si>
    <t xml:space="preserve">01/12/2028 </t>
  </si>
  <si>
    <t xml:space="preserve">01/02/2032 </t>
  </si>
  <si>
    <t>Alto III</t>
  </si>
  <si>
    <t xml:space="preserve">29/12/2024 </t>
  </si>
  <si>
    <t>Ami Opportunities (APAX)</t>
  </si>
  <si>
    <t xml:space="preserve">26/11/2024 </t>
  </si>
  <si>
    <t>Brack Capital</t>
  </si>
  <si>
    <t>EQT Infrastructure V (יורו)</t>
  </si>
  <si>
    <t>HarbourVest Dover  X</t>
  </si>
  <si>
    <t xml:space="preserve">01/08/2029 </t>
  </si>
  <si>
    <t xml:space="preserve">01/09/2027 </t>
  </si>
  <si>
    <t>Mv Subordinated V  (ה.פ)</t>
  </si>
  <si>
    <t xml:space="preserve">01/08/2031 </t>
  </si>
  <si>
    <t>מור סטארלייט קנדה 3</t>
  </si>
  <si>
    <t xml:space="preserve">01/07/2027 </t>
  </si>
  <si>
    <t>פורמה</t>
  </si>
  <si>
    <t xml:space="preserve">06/06/2025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</si>
  <si>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</si>
  <si>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</si>
  <si>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</si>
  <si>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</si>
  <si>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</si>
  <si>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</si>
  <si>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</si>
  <si>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</si>
  <si>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</si>
  <si>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</si>
  <si>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</si>
  <si>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</si>
  <si>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פועלים - שקל חדש</t>
  </si>
  <si>
    <t>פועלים- לירה שטרלינג</t>
  </si>
  <si>
    <t>פועלים- דולר אמריקאי</t>
  </si>
  <si>
    <t>פועלים - דולר אוסטרלי</t>
  </si>
  <si>
    <t>פועלים - אירו</t>
  </si>
  <si>
    <t>IBI-LION SOCIMI SA</t>
  </si>
  <si>
    <t>IBI CCF קרן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</si>
</sst>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5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" fontId="41" fillId="4" borderId="1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" fontId="76" fillId="4" borderId="1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rightToLeft="1" workbookViewId="0">
      <selection activeCell="D28" sqref="D28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8" t="s">
        <v>2</v>
      </c>
    </row>
    <row r="2" spans="1:6" x14ac:dyDescent="0.2">
      <c r="B2" s="37" t="s">
        <v>3</v>
      </c>
      <c r="C2" s="37" t="s">
        <v>4</v>
      </c>
      <c r="F2" s="48" t="s">
        <v>2</v>
      </c>
    </row>
    <row r="3" spans="1:6" x14ac:dyDescent="0.2">
      <c r="B3" s="37" t="s">
        <v>5</v>
      </c>
      <c r="C3" s="37" t="s">
        <v>6</v>
      </c>
      <c r="F3" s="48" t="s">
        <v>2</v>
      </c>
    </row>
    <row r="4" spans="1:6" x14ac:dyDescent="0.2">
      <c r="B4" s="37" t="s">
        <v>7</v>
      </c>
      <c r="C4" s="37">
        <v>299</v>
      </c>
      <c r="F4" s="48" t="s">
        <v>2</v>
      </c>
    </row>
    <row r="5" spans="1:6" x14ac:dyDescent="0.2">
      <c r="B5" s="48" t="s">
        <v>8</v>
      </c>
      <c r="C5" s="49"/>
      <c r="D5" s="49"/>
      <c r="F5" s="48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">
      <c r="A11" s="5" t="s">
        <v>19</v>
      </c>
      <c r="B11" s="1" t="s">
        <v>20</v>
      </c>
      <c r="C11" s="6">
        <v>9124.43</v>
      </c>
      <c r="D11" s="7">
        <v>1.17E-2</v>
      </c>
      <c r="E11" s="48" t="s">
        <v>11</v>
      </c>
      <c r="F11" s="48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">
      <c r="A13" s="8" t="s">
        <v>19</v>
      </c>
      <c r="B13" s="1" t="s">
        <v>22</v>
      </c>
      <c r="C13" s="6">
        <v>172764.62</v>
      </c>
      <c r="D13" s="7">
        <v>0.22090000000000001</v>
      </c>
      <c r="E13" s="48" t="s">
        <v>11</v>
      </c>
      <c r="F13" s="48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">
      <c r="A15" s="10" t="s">
        <v>19</v>
      </c>
      <c r="B15" s="1" t="s">
        <v>24</v>
      </c>
      <c r="C15" s="6">
        <v>836.15</v>
      </c>
      <c r="D15" s="7">
        <v>1.1000000000000001E-3</v>
      </c>
      <c r="E15" s="48" t="s">
        <v>11</v>
      </c>
      <c r="F15" s="48" t="s">
        <v>2</v>
      </c>
    </row>
    <row r="16" spans="1:6" x14ac:dyDescent="0.2">
      <c r="A16" s="11" t="s">
        <v>19</v>
      </c>
      <c r="B16" s="1" t="s">
        <v>25</v>
      </c>
      <c r="C16" s="6">
        <v>28229.38</v>
      </c>
      <c r="D16" s="7">
        <v>3.61E-2</v>
      </c>
      <c r="E16" s="48" t="s">
        <v>11</v>
      </c>
      <c r="F16" s="48" t="s">
        <v>2</v>
      </c>
    </row>
    <row r="17" spans="1:6" x14ac:dyDescent="0.2">
      <c r="A17" s="12" t="s">
        <v>19</v>
      </c>
      <c r="B17" s="1" t="s">
        <v>26</v>
      </c>
      <c r="C17" s="6">
        <v>286529.32</v>
      </c>
      <c r="D17" s="7">
        <v>0.36630000000000001</v>
      </c>
      <c r="E17" s="48" t="s">
        <v>11</v>
      </c>
      <c r="F17" s="48" t="s">
        <v>2</v>
      </c>
    </row>
    <row r="18" spans="1:6" x14ac:dyDescent="0.2">
      <c r="A18" s="13" t="s">
        <v>19</v>
      </c>
      <c r="B18" s="1" t="s">
        <v>27</v>
      </c>
      <c r="C18" s="6">
        <v>13421.03</v>
      </c>
      <c r="D18" s="7">
        <v>1.72E-2</v>
      </c>
      <c r="E18" s="48" t="s">
        <v>11</v>
      </c>
      <c r="F18" s="48" t="s">
        <v>2</v>
      </c>
    </row>
    <row r="19" spans="1:6" x14ac:dyDescent="0.2">
      <c r="A19" s="14" t="s">
        <v>19</v>
      </c>
      <c r="B19" s="1" t="s">
        <v>28</v>
      </c>
      <c r="C19" s="6">
        <v>456.15</v>
      </c>
      <c r="D19" s="7">
        <v>5.9999999999999995E-4</v>
      </c>
      <c r="E19" s="48" t="s">
        <v>11</v>
      </c>
      <c r="F19" s="48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v>0</v>
      </c>
      <c r="E21" s="48" t="s">
        <v>11</v>
      </c>
      <c r="F21" s="48" t="s">
        <v>2</v>
      </c>
    </row>
    <row r="22" spans="1:6" x14ac:dyDescent="0.2">
      <c r="A22" s="17" t="s">
        <v>19</v>
      </c>
      <c r="B22" s="1" t="s">
        <v>31</v>
      </c>
      <c r="C22" s="6">
        <v>0</v>
      </c>
      <c r="D22" s="7">
        <v>0</v>
      </c>
      <c r="E22" s="48" t="s">
        <v>11</v>
      </c>
      <c r="F22" s="48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">
      <c r="A26" s="20" t="s">
        <v>19</v>
      </c>
      <c r="B26" s="1" t="s">
        <v>24</v>
      </c>
      <c r="C26" s="6">
        <v>2817.54</v>
      </c>
      <c r="D26" s="7">
        <v>3.5999999999999999E-3</v>
      </c>
      <c r="E26" s="48" t="s">
        <v>11</v>
      </c>
      <c r="F26" s="48" t="s">
        <v>2</v>
      </c>
    </row>
    <row r="27" spans="1:6" x14ac:dyDescent="0.2">
      <c r="A27" s="21" t="s">
        <v>19</v>
      </c>
      <c r="B27" s="1" t="s">
        <v>25</v>
      </c>
      <c r="C27" s="6">
        <f>26363.61+16000</f>
        <v>42363.61</v>
      </c>
      <c r="D27" s="7">
        <f>3.37%+2.05%</f>
        <v>5.4199999999999998E-2</v>
      </c>
      <c r="E27" s="48" t="s">
        <v>11</v>
      </c>
      <c r="F27" s="48" t="s">
        <v>2</v>
      </c>
    </row>
    <row r="28" spans="1:6" x14ac:dyDescent="0.2">
      <c r="A28" s="22" t="s">
        <v>19</v>
      </c>
      <c r="B28" s="1" t="s">
        <v>33</v>
      </c>
      <c r="C28" s="6">
        <f>128223.29-16000</f>
        <v>112223.29</v>
      </c>
      <c r="D28" s="7">
        <f>16.39%-2.05%</f>
        <v>0.14340000000000003</v>
      </c>
      <c r="E28" s="48" t="s">
        <v>11</v>
      </c>
      <c r="F28" s="48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8" t="s">
        <v>11</v>
      </c>
      <c r="F29" s="48" t="s">
        <v>2</v>
      </c>
    </row>
    <row r="30" spans="1:6" x14ac:dyDescent="0.2">
      <c r="A30" s="24" t="s">
        <v>19</v>
      </c>
      <c r="B30" s="1" t="s">
        <v>35</v>
      </c>
      <c r="C30" s="6">
        <v>0.82</v>
      </c>
      <c r="D30" s="7">
        <v>0</v>
      </c>
      <c r="E30" s="48" t="s">
        <v>11</v>
      </c>
      <c r="F30" s="48" t="s">
        <v>2</v>
      </c>
    </row>
    <row r="31" spans="1:6" x14ac:dyDescent="0.2">
      <c r="A31" s="25" t="s">
        <v>19</v>
      </c>
      <c r="B31" s="1" t="s">
        <v>36</v>
      </c>
      <c r="C31" s="6">
        <v>-3299.62</v>
      </c>
      <c r="D31" s="7">
        <v>-4.1999999999999997E-3</v>
      </c>
      <c r="E31" s="48" t="s">
        <v>11</v>
      </c>
      <c r="F31" s="48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v>0</v>
      </c>
      <c r="E32" s="48" t="s">
        <v>11</v>
      </c>
      <c r="F32" s="48" t="s">
        <v>2</v>
      </c>
    </row>
    <row r="33" spans="1:6" x14ac:dyDescent="0.2">
      <c r="A33" s="27" t="s">
        <v>19</v>
      </c>
      <c r="B33" s="1" t="s">
        <v>38</v>
      </c>
      <c r="C33" s="6">
        <v>116683.53</v>
      </c>
      <c r="D33" s="7">
        <v>0.1492</v>
      </c>
      <c r="E33" s="48" t="s">
        <v>11</v>
      </c>
      <c r="F33" s="48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8" t="s">
        <v>11</v>
      </c>
      <c r="F34" s="48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8" t="s">
        <v>11</v>
      </c>
      <c r="F37" s="48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">
      <c r="B42" s="1" t="s">
        <v>47</v>
      </c>
      <c r="C42" s="6">
        <v>782150.25</v>
      </c>
      <c r="D42" s="7">
        <v>1</v>
      </c>
      <c r="E42" s="48" t="s">
        <v>11</v>
      </c>
      <c r="F42" s="48" t="s">
        <v>2</v>
      </c>
    </row>
    <row r="43" spans="1:6" x14ac:dyDescent="0.2">
      <c r="A43" s="35" t="s">
        <v>19</v>
      </c>
      <c r="B43" s="1" t="s">
        <v>48</v>
      </c>
      <c r="C43" s="6">
        <v>37059.040000000001</v>
      </c>
      <c r="D43" s="4" t="s">
        <v>10</v>
      </c>
      <c r="E43" s="48" t="s">
        <v>11</v>
      </c>
      <c r="F43" s="48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">
      <c r="C48" s="4" t="s">
        <v>54</v>
      </c>
      <c r="D48" s="4" t="s">
        <v>55</v>
      </c>
      <c r="E48" s="48" t="s">
        <v>11</v>
      </c>
      <c r="F48" s="48" t="s">
        <v>2</v>
      </c>
    </row>
    <row r="49" spans="2:6" x14ac:dyDescent="0.2">
      <c r="C49" s="4" t="s">
        <v>56</v>
      </c>
      <c r="D49" s="4" t="s">
        <v>57</v>
      </c>
      <c r="E49" s="48" t="s">
        <v>11</v>
      </c>
      <c r="F49" s="48" t="s">
        <v>2</v>
      </c>
    </row>
    <row r="50" spans="2:6" x14ac:dyDescent="0.2">
      <c r="C50" s="4" t="s">
        <v>58</v>
      </c>
      <c r="D50" s="4" t="s">
        <v>59</v>
      </c>
      <c r="E50" s="48" t="s">
        <v>11</v>
      </c>
      <c r="F50" s="48" t="s">
        <v>2</v>
      </c>
    </row>
    <row r="51" spans="2:6" x14ac:dyDescent="0.2">
      <c r="C51" s="4" t="s">
        <v>60</v>
      </c>
      <c r="D51" s="4" t="s">
        <v>61</v>
      </c>
      <c r="E51" s="48" t="s">
        <v>11</v>
      </c>
      <c r="F51" s="48" t="s">
        <v>2</v>
      </c>
    </row>
    <row r="52" spans="2:6" x14ac:dyDescent="0.2">
      <c r="C52" s="4" t="s">
        <v>62</v>
      </c>
      <c r="D52" s="4" t="s">
        <v>63</v>
      </c>
      <c r="E52" s="48" t="s">
        <v>11</v>
      </c>
      <c r="F52" s="48" t="s">
        <v>2</v>
      </c>
    </row>
    <row r="53" spans="2:6" x14ac:dyDescent="0.2">
      <c r="B53" s="48" t="s">
        <v>64</v>
      </c>
      <c r="C53" s="49"/>
      <c r="D53" s="49"/>
    </row>
    <row r="54" spans="2:6" x14ac:dyDescent="0.2">
      <c r="B54" s="48" t="s">
        <v>65</v>
      </c>
      <c r="C54" s="49"/>
      <c r="D54" s="49"/>
    </row>
  </sheetData>
  <mergeCells count="5">
    <mergeCell ref="B5:D5"/>
    <mergeCell ref="B53:D53"/>
    <mergeCell ref="B54:D54"/>
    <mergeCell ref="E6:E52"/>
    <mergeCell ref="F1:F52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8" t="s">
        <v>2</v>
      </c>
    </row>
    <row r="2" spans="2:15" x14ac:dyDescent="0.2">
      <c r="B2" s="37" t="s">
        <v>3</v>
      </c>
      <c r="C2" s="37" t="s">
        <v>4</v>
      </c>
      <c r="O2" s="58" t="s">
        <v>2</v>
      </c>
    </row>
    <row r="3" spans="2:15" x14ac:dyDescent="0.2">
      <c r="B3" s="37" t="s">
        <v>5</v>
      </c>
      <c r="C3" s="37" t="s">
        <v>6</v>
      </c>
      <c r="O3" s="58" t="s">
        <v>2</v>
      </c>
    </row>
    <row r="4" spans="2:15" x14ac:dyDescent="0.2">
      <c r="B4" s="37" t="s">
        <v>7</v>
      </c>
      <c r="C4" s="37">
        <v>299</v>
      </c>
      <c r="O4" s="58" t="s">
        <v>2</v>
      </c>
    </row>
    <row r="5" spans="2:15" x14ac:dyDescent="0.2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">
      <c r="B7" s="3" t="s">
        <v>239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">
      <c r="B8" s="1" t="s">
        <v>67</v>
      </c>
      <c r="C8" s="1" t="s">
        <v>68</v>
      </c>
      <c r="D8" s="1" t="s">
        <v>103</v>
      </c>
      <c r="E8" s="1" t="s">
        <v>139</v>
      </c>
      <c r="F8" s="1" t="s">
        <v>72</v>
      </c>
      <c r="G8" s="3" t="s">
        <v>106</v>
      </c>
      <c r="H8" s="3" t="s">
        <v>107</v>
      </c>
      <c r="I8" s="1" t="s">
        <v>75</v>
      </c>
      <c r="J8" s="1" t="s">
        <v>140</v>
      </c>
      <c r="K8" s="1" t="s">
        <v>76</v>
      </c>
      <c r="L8" s="1" t="s">
        <v>110</v>
      </c>
      <c r="M8" s="1" t="s">
        <v>10</v>
      </c>
      <c r="N8" s="58" t="s">
        <v>11</v>
      </c>
      <c r="O8" s="58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8" t="s">
        <v>11</v>
      </c>
      <c r="O10" s="58" t="s">
        <v>2</v>
      </c>
    </row>
    <row r="11" spans="2:15" x14ac:dyDescent="0.2">
      <c r="B11" s="1" t="s">
        <v>240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">
      <c r="B13" s="1" t="s">
        <v>241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">
      <c r="B14" s="1" t="s">
        <v>242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">
      <c r="B15" s="1" t="s">
        <v>243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">
      <c r="B16" s="1" t="s">
        <v>201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">
      <c r="B18" s="1" t="s">
        <v>241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">
      <c r="B19" s="1" t="s">
        <v>244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">
      <c r="B20" s="1" t="s">
        <v>243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">
      <c r="B21" s="1" t="s">
        <v>245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">
      <c r="B22" s="1" t="s">
        <v>201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">
      <c r="B23" s="36" t="s">
        <v>100</v>
      </c>
      <c r="N23" s="58" t="s">
        <v>11</v>
      </c>
      <c r="O23" s="58" t="s">
        <v>2</v>
      </c>
    </row>
    <row r="24" spans="2:15" x14ac:dyDescent="0.2">
      <c r="B24" s="36" t="s">
        <v>133</v>
      </c>
      <c r="N24" s="58" t="s">
        <v>11</v>
      </c>
      <c r="O24" s="58" t="s">
        <v>2</v>
      </c>
    </row>
    <row r="25" spans="2:15" x14ac:dyDescent="0.2">
      <c r="B25" s="36" t="s">
        <v>134</v>
      </c>
      <c r="N25" s="58" t="s">
        <v>11</v>
      </c>
      <c r="O25" s="58" t="s">
        <v>2</v>
      </c>
    </row>
    <row r="26" spans="2:15" x14ac:dyDescent="0.2">
      <c r="B26" s="36" t="s">
        <v>135</v>
      </c>
      <c r="N26" s="58" t="s">
        <v>11</v>
      </c>
      <c r="O26" s="58" t="s">
        <v>2</v>
      </c>
    </row>
    <row r="27" spans="2:15" x14ac:dyDescent="0.2">
      <c r="B27" s="58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">
      <c r="B28" s="58" t="s">
        <v>65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9" t="s">
        <v>2</v>
      </c>
    </row>
    <row r="2" spans="2:14" x14ac:dyDescent="0.2">
      <c r="B2" s="37" t="s">
        <v>3</v>
      </c>
      <c r="C2" s="37" t="s">
        <v>4</v>
      </c>
      <c r="N2" s="59" t="s">
        <v>2</v>
      </c>
    </row>
    <row r="3" spans="2:14" x14ac:dyDescent="0.2">
      <c r="B3" s="37" t="s">
        <v>5</v>
      </c>
      <c r="C3" s="37" t="s">
        <v>6</v>
      </c>
      <c r="N3" s="59" t="s">
        <v>2</v>
      </c>
    </row>
    <row r="4" spans="2:14" x14ac:dyDescent="0.2">
      <c r="B4" s="37" t="s">
        <v>7</v>
      </c>
      <c r="C4" s="37">
        <v>299</v>
      </c>
      <c r="N4" s="59" t="s">
        <v>2</v>
      </c>
    </row>
    <row r="5" spans="2:14" x14ac:dyDescent="0.2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">
      <c r="B7" s="3" t="s">
        <v>246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">
      <c r="B8" s="1" t="s">
        <v>67</v>
      </c>
      <c r="C8" s="1" t="s">
        <v>68</v>
      </c>
      <c r="D8" s="1" t="s">
        <v>103</v>
      </c>
      <c r="E8" s="1" t="s">
        <v>139</v>
      </c>
      <c r="F8" s="1" t="s">
        <v>72</v>
      </c>
      <c r="G8" s="3" t="s">
        <v>106</v>
      </c>
      <c r="H8" s="3" t="s">
        <v>107</v>
      </c>
      <c r="I8" s="1" t="s">
        <v>75</v>
      </c>
      <c r="J8" s="1" t="s">
        <v>76</v>
      </c>
      <c r="K8" s="3" t="s">
        <v>110</v>
      </c>
      <c r="L8" s="1" t="s">
        <v>10</v>
      </c>
      <c r="M8" s="59" t="s">
        <v>11</v>
      </c>
      <c r="N8" s="59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59" t="s">
        <v>11</v>
      </c>
      <c r="N10" s="59" t="s">
        <v>2</v>
      </c>
    </row>
    <row r="11" spans="2:14" x14ac:dyDescent="0.2">
      <c r="B11" s="1" t="s">
        <v>247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9" t="s">
        <v>11</v>
      </c>
      <c r="N11" s="59" t="s">
        <v>2</v>
      </c>
    </row>
    <row r="12" spans="2:14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">
      <c r="B13" s="1" t="s">
        <v>98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9" t="s">
        <v>11</v>
      </c>
      <c r="N13" s="59" t="s">
        <v>2</v>
      </c>
    </row>
    <row r="14" spans="2:14" x14ac:dyDescent="0.2">
      <c r="B14" s="36" t="s">
        <v>100</v>
      </c>
      <c r="M14" s="59" t="s">
        <v>11</v>
      </c>
      <c r="N14" s="59" t="s">
        <v>2</v>
      </c>
    </row>
    <row r="15" spans="2:14" x14ac:dyDescent="0.2">
      <c r="B15" s="36" t="s">
        <v>133</v>
      </c>
      <c r="M15" s="59" t="s">
        <v>11</v>
      </c>
      <c r="N15" s="59" t="s">
        <v>2</v>
      </c>
    </row>
    <row r="16" spans="2:14" x14ac:dyDescent="0.2">
      <c r="B16" s="36" t="s">
        <v>134</v>
      </c>
      <c r="M16" s="59" t="s">
        <v>11</v>
      </c>
      <c r="N16" s="59" t="s">
        <v>2</v>
      </c>
    </row>
    <row r="17" spans="2:14" x14ac:dyDescent="0.2">
      <c r="B17" s="36" t="s">
        <v>135</v>
      </c>
      <c r="M17" s="59" t="s">
        <v>11</v>
      </c>
      <c r="N17" s="59" t="s">
        <v>2</v>
      </c>
    </row>
    <row r="18" spans="2:14" x14ac:dyDescent="0.2">
      <c r="B18" s="59" t="s">
        <v>64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4" x14ac:dyDescent="0.2">
      <c r="B19" s="59" t="s">
        <v>65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0" t="s">
        <v>2</v>
      </c>
    </row>
    <row r="2" spans="2:20" x14ac:dyDescent="0.2">
      <c r="B2" s="37" t="s">
        <v>3</v>
      </c>
      <c r="C2" s="37" t="s">
        <v>4</v>
      </c>
      <c r="T2" s="60" t="s">
        <v>2</v>
      </c>
    </row>
    <row r="3" spans="2:20" x14ac:dyDescent="0.2">
      <c r="B3" s="37" t="s">
        <v>5</v>
      </c>
      <c r="C3" s="37" t="s">
        <v>6</v>
      </c>
      <c r="T3" s="60" t="s">
        <v>2</v>
      </c>
    </row>
    <row r="4" spans="2:20" x14ac:dyDescent="0.2">
      <c r="B4" s="37" t="s">
        <v>7</v>
      </c>
      <c r="C4" s="37">
        <v>299</v>
      </c>
      <c r="T4" s="60" t="s">
        <v>2</v>
      </c>
    </row>
    <row r="5" spans="2:20" x14ac:dyDescent="0.2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">
      <c r="B7" s="3" t="s">
        <v>248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">
      <c r="B8" s="1" t="s">
        <v>67</v>
      </c>
      <c r="C8" s="1" t="s">
        <v>68</v>
      </c>
      <c r="D8" s="1" t="s">
        <v>249</v>
      </c>
      <c r="E8" s="1" t="s">
        <v>70</v>
      </c>
      <c r="F8" s="1" t="s">
        <v>71</v>
      </c>
      <c r="G8" s="1" t="s">
        <v>104</v>
      </c>
      <c r="H8" s="1" t="s">
        <v>105</v>
      </c>
      <c r="I8" s="1" t="s">
        <v>72</v>
      </c>
      <c r="J8" s="1" t="s">
        <v>73</v>
      </c>
      <c r="K8" s="1" t="s">
        <v>74</v>
      </c>
      <c r="L8" s="3" t="s">
        <v>106</v>
      </c>
      <c r="M8" s="3" t="s">
        <v>107</v>
      </c>
      <c r="N8" s="1" t="s">
        <v>75</v>
      </c>
      <c r="O8" s="1" t="s">
        <v>140</v>
      </c>
      <c r="P8" s="1" t="s">
        <v>76</v>
      </c>
      <c r="Q8" s="1" t="s">
        <v>110</v>
      </c>
      <c r="R8" s="1" t="s">
        <v>10</v>
      </c>
      <c r="S8" s="60" t="s">
        <v>11</v>
      </c>
      <c r="T8" s="60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10</v>
      </c>
      <c r="S10" s="60" t="s">
        <v>11</v>
      </c>
      <c r="T10" s="60" t="s">
        <v>2</v>
      </c>
    </row>
    <row r="11" spans="2:20" x14ac:dyDescent="0.2">
      <c r="B11" s="1" t="s">
        <v>250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0" t="s">
        <v>11</v>
      </c>
      <c r="T11" s="60" t="s">
        <v>2</v>
      </c>
    </row>
    <row r="12" spans="2:20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0" t="s">
        <v>11</v>
      </c>
      <c r="T12" s="60" t="s">
        <v>2</v>
      </c>
    </row>
    <row r="13" spans="2:20" x14ac:dyDescent="0.2">
      <c r="B13" s="1" t="s">
        <v>251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">
      <c r="B14" s="1" t="s">
        <v>252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0" t="s">
        <v>11</v>
      </c>
      <c r="T14" s="60" t="s">
        <v>2</v>
      </c>
    </row>
    <row r="15" spans="2:20" x14ac:dyDescent="0.2">
      <c r="B15" s="1" t="s">
        <v>253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0" t="s">
        <v>11</v>
      </c>
      <c r="T15" s="60" t="s">
        <v>2</v>
      </c>
    </row>
    <row r="16" spans="2:20" x14ac:dyDescent="0.2">
      <c r="B16" s="1" t="s">
        <v>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0" t="s">
        <v>11</v>
      </c>
      <c r="T16" s="60" t="s">
        <v>2</v>
      </c>
    </row>
    <row r="17" spans="2:20" x14ac:dyDescent="0.2">
      <c r="B17" s="1" t="s">
        <v>251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">
      <c r="B18" s="1" t="s">
        <v>252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">
      <c r="B19" s="1" t="s">
        <v>254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">
      <c r="B20" s="36" t="s">
        <v>100</v>
      </c>
      <c r="S20" s="60" t="s">
        <v>11</v>
      </c>
      <c r="T20" s="60" t="s">
        <v>2</v>
      </c>
    </row>
    <row r="21" spans="2:20" x14ac:dyDescent="0.2">
      <c r="B21" s="36" t="s">
        <v>133</v>
      </c>
      <c r="S21" s="60" t="s">
        <v>11</v>
      </c>
      <c r="T21" s="60" t="s">
        <v>2</v>
      </c>
    </row>
    <row r="22" spans="2:20" x14ac:dyDescent="0.2">
      <c r="B22" s="36" t="s">
        <v>134</v>
      </c>
      <c r="S22" s="60" t="s">
        <v>11</v>
      </c>
      <c r="T22" s="60" t="s">
        <v>2</v>
      </c>
    </row>
    <row r="23" spans="2:20" x14ac:dyDescent="0.2">
      <c r="B23" s="36" t="s">
        <v>135</v>
      </c>
      <c r="S23" s="60" t="s">
        <v>11</v>
      </c>
      <c r="T23" s="60" t="s">
        <v>2</v>
      </c>
    </row>
    <row r="24" spans="2:20" x14ac:dyDescent="0.2">
      <c r="B24" s="60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">
      <c r="B25" s="60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61" t="s">
        <v>2</v>
      </c>
    </row>
    <row r="2" spans="2:19" x14ac:dyDescent="0.2">
      <c r="B2" s="37" t="s">
        <v>3</v>
      </c>
      <c r="C2" s="37" t="s">
        <v>4</v>
      </c>
      <c r="S2" s="61" t="s">
        <v>2</v>
      </c>
    </row>
    <row r="3" spans="2:19" x14ac:dyDescent="0.2">
      <c r="B3" s="37" t="s">
        <v>5</v>
      </c>
      <c r="C3" s="37" t="s">
        <v>6</v>
      </c>
      <c r="S3" s="61" t="s">
        <v>2</v>
      </c>
    </row>
    <row r="4" spans="2:19" x14ac:dyDescent="0.2">
      <c r="B4" s="37" t="s">
        <v>7</v>
      </c>
      <c r="C4" s="37">
        <v>299</v>
      </c>
      <c r="S4" s="61" t="s">
        <v>2</v>
      </c>
    </row>
    <row r="5" spans="2:19" x14ac:dyDescent="0.2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">
      <c r="B7" s="3" t="s">
        <v>102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">
      <c r="B8" s="1" t="s">
        <v>67</v>
      </c>
      <c r="C8" s="1" t="s">
        <v>68</v>
      </c>
      <c r="D8" s="1" t="s">
        <v>70</v>
      </c>
      <c r="E8" s="1" t="s">
        <v>71</v>
      </c>
      <c r="F8" s="1" t="s">
        <v>104</v>
      </c>
      <c r="G8" s="1" t="s">
        <v>105</v>
      </c>
      <c r="H8" s="1" t="s">
        <v>72</v>
      </c>
      <c r="I8" s="1" t="s">
        <v>73</v>
      </c>
      <c r="J8" s="1" t="s">
        <v>74</v>
      </c>
      <c r="K8" s="3" t="s">
        <v>106</v>
      </c>
      <c r="L8" s="3" t="s">
        <v>107</v>
      </c>
      <c r="M8" s="1" t="s">
        <v>12</v>
      </c>
      <c r="N8" s="1" t="s">
        <v>140</v>
      </c>
      <c r="O8" s="1" t="s">
        <v>76</v>
      </c>
      <c r="P8" s="1" t="s">
        <v>110</v>
      </c>
      <c r="Q8" s="1" t="s">
        <v>10</v>
      </c>
      <c r="R8" s="61" t="s">
        <v>11</v>
      </c>
      <c r="S8" s="61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151</v>
      </c>
      <c r="G9" s="1" t="s">
        <v>111</v>
      </c>
      <c r="H9" s="1" t="s">
        <v>10</v>
      </c>
      <c r="I9" s="1" t="s">
        <v>15</v>
      </c>
      <c r="J9" s="1" t="s">
        <v>15</v>
      </c>
      <c r="K9" s="3" t="s">
        <v>112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10</v>
      </c>
      <c r="R10" s="61" t="s">
        <v>11</v>
      </c>
      <c r="S10" s="61" t="s">
        <v>2</v>
      </c>
    </row>
    <row r="11" spans="2:19" x14ac:dyDescent="0.2">
      <c r="B11" s="1" t="s">
        <v>119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">
      <c r="B13" s="1" t="s">
        <v>98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">
      <c r="B14" s="1" t="s">
        <v>131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">
      <c r="B15" s="1" t="s">
        <v>256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">
      <c r="B16" s="36" t="s">
        <v>133</v>
      </c>
      <c r="R16" s="61" t="s">
        <v>11</v>
      </c>
      <c r="S16" s="61" t="s">
        <v>2</v>
      </c>
    </row>
    <row r="17" spans="2:19" x14ac:dyDescent="0.2">
      <c r="B17" s="36" t="s">
        <v>134</v>
      </c>
      <c r="R17" s="61" t="s">
        <v>11</v>
      </c>
      <c r="S17" s="61" t="s">
        <v>2</v>
      </c>
    </row>
    <row r="18" spans="2:19" x14ac:dyDescent="0.2">
      <c r="B18" s="36" t="s">
        <v>135</v>
      </c>
      <c r="R18" s="61" t="s">
        <v>11</v>
      </c>
      <c r="S18" s="61" t="s">
        <v>2</v>
      </c>
    </row>
    <row r="19" spans="2:19" x14ac:dyDescent="0.2">
      <c r="B19" s="61" t="s">
        <v>64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">
      <c r="B20" s="61" t="s">
        <v>65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2" t="s">
        <v>2</v>
      </c>
    </row>
    <row r="2" spans="2:22" x14ac:dyDescent="0.2">
      <c r="B2" s="37" t="s">
        <v>3</v>
      </c>
      <c r="C2" s="37" t="s">
        <v>4</v>
      </c>
      <c r="V2" s="62" t="s">
        <v>2</v>
      </c>
    </row>
    <row r="3" spans="2:22" x14ac:dyDescent="0.2">
      <c r="B3" s="37" t="s">
        <v>5</v>
      </c>
      <c r="C3" s="37" t="s">
        <v>6</v>
      </c>
      <c r="V3" s="62" t="s">
        <v>2</v>
      </c>
    </row>
    <row r="4" spans="2:22" x14ac:dyDescent="0.2">
      <c r="B4" s="37" t="s">
        <v>7</v>
      </c>
      <c r="C4" s="37">
        <v>299</v>
      </c>
      <c r="V4" s="62" t="s">
        <v>2</v>
      </c>
    </row>
    <row r="5" spans="2:22" x14ac:dyDescent="0.2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">
      <c r="B7" s="3" t="s">
        <v>137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">
      <c r="B8" s="1" t="s">
        <v>67</v>
      </c>
      <c r="C8" s="1" t="s">
        <v>68</v>
      </c>
      <c r="D8" s="1" t="s">
        <v>138</v>
      </c>
      <c r="E8" s="1" t="s">
        <v>69</v>
      </c>
      <c r="F8" s="1" t="s">
        <v>139</v>
      </c>
      <c r="G8" s="1" t="s">
        <v>70</v>
      </c>
      <c r="H8" s="1" t="s">
        <v>71</v>
      </c>
      <c r="I8" s="1" t="s">
        <v>104</v>
      </c>
      <c r="J8" s="1" t="s">
        <v>105</v>
      </c>
      <c r="K8" s="1" t="s">
        <v>72</v>
      </c>
      <c r="L8" s="1" t="s">
        <v>73</v>
      </c>
      <c r="M8" s="1" t="s">
        <v>74</v>
      </c>
      <c r="N8" s="3" t="s">
        <v>106</v>
      </c>
      <c r="O8" s="3" t="s">
        <v>107</v>
      </c>
      <c r="P8" s="1" t="s">
        <v>12</v>
      </c>
      <c r="Q8" s="1" t="s">
        <v>140</v>
      </c>
      <c r="R8" s="1" t="s">
        <v>76</v>
      </c>
      <c r="S8" s="1" t="s">
        <v>110</v>
      </c>
      <c r="T8" s="1" t="s">
        <v>10</v>
      </c>
      <c r="U8" s="62" t="s">
        <v>11</v>
      </c>
      <c r="V8" s="62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151</v>
      </c>
      <c r="J9" s="1" t="s">
        <v>111</v>
      </c>
      <c r="K9" s="1" t="s">
        <v>10</v>
      </c>
      <c r="L9" s="1" t="s">
        <v>15</v>
      </c>
      <c r="M9" s="1" t="s">
        <v>15</v>
      </c>
      <c r="N9" s="3" t="s">
        <v>112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141</v>
      </c>
      <c r="T10" s="1" t="s">
        <v>10</v>
      </c>
      <c r="U10" s="62" t="s">
        <v>11</v>
      </c>
      <c r="V10" s="62" t="s">
        <v>2</v>
      </c>
    </row>
    <row r="11" spans="2:22" x14ac:dyDescent="0.2">
      <c r="B11" s="1" t="s">
        <v>144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">
      <c r="B13" s="1" t="s">
        <v>257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">
      <c r="B14" s="1" t="s">
        <v>258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">
      <c r="B15" s="1" t="s">
        <v>146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">
      <c r="B16" s="1" t="s">
        <v>201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">
      <c r="B18" s="1" t="s">
        <v>259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">
      <c r="B19" s="1" t="s">
        <v>260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">
      <c r="B20" s="36" t="s">
        <v>100</v>
      </c>
      <c r="U20" s="62" t="s">
        <v>11</v>
      </c>
      <c r="V20" s="62" t="s">
        <v>2</v>
      </c>
    </row>
    <row r="21" spans="2:22" x14ac:dyDescent="0.2">
      <c r="B21" s="36" t="s">
        <v>133</v>
      </c>
      <c r="U21" s="62" t="s">
        <v>11</v>
      </c>
      <c r="V21" s="62" t="s">
        <v>2</v>
      </c>
    </row>
    <row r="22" spans="2:22" x14ac:dyDescent="0.2">
      <c r="B22" s="36" t="s">
        <v>134</v>
      </c>
      <c r="U22" s="62" t="s">
        <v>11</v>
      </c>
      <c r="V22" s="62" t="s">
        <v>2</v>
      </c>
    </row>
    <row r="23" spans="2:22" x14ac:dyDescent="0.2">
      <c r="B23" s="36" t="s">
        <v>135</v>
      </c>
      <c r="U23" s="62" t="s">
        <v>11</v>
      </c>
      <c r="V23" s="62" t="s">
        <v>2</v>
      </c>
    </row>
    <row r="24" spans="2:22" x14ac:dyDescent="0.2">
      <c r="B24" s="62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">
      <c r="B25" s="62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3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3" t="s">
        <v>2</v>
      </c>
    </row>
    <row r="2" spans="2:22" x14ac:dyDescent="0.2">
      <c r="B2" s="37" t="s">
        <v>3</v>
      </c>
      <c r="C2" s="37" t="s">
        <v>4</v>
      </c>
      <c r="V2" s="63" t="s">
        <v>2</v>
      </c>
    </row>
    <row r="3" spans="2:22" x14ac:dyDescent="0.2">
      <c r="B3" s="37" t="s">
        <v>5</v>
      </c>
      <c r="C3" s="37" t="s">
        <v>6</v>
      </c>
      <c r="V3" s="63" t="s">
        <v>2</v>
      </c>
    </row>
    <row r="4" spans="2:22" x14ac:dyDescent="0.2">
      <c r="B4" s="37" t="s">
        <v>7</v>
      </c>
      <c r="C4" s="37">
        <v>299</v>
      </c>
      <c r="V4" s="63" t="s">
        <v>2</v>
      </c>
    </row>
    <row r="5" spans="2:22" x14ac:dyDescent="0.2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">
      <c r="B8" s="1" t="s">
        <v>67</v>
      </c>
      <c r="C8" s="1" t="s">
        <v>68</v>
      </c>
      <c r="D8" s="1" t="s">
        <v>138</v>
      </c>
      <c r="E8" s="1" t="s">
        <v>69</v>
      </c>
      <c r="F8" s="1" t="s">
        <v>139</v>
      </c>
      <c r="G8" s="1" t="s">
        <v>70</v>
      </c>
      <c r="H8" s="1" t="s">
        <v>71</v>
      </c>
      <c r="I8" s="1" t="s">
        <v>104</v>
      </c>
      <c r="J8" s="1" t="s">
        <v>105</v>
      </c>
      <c r="K8" s="1" t="s">
        <v>72</v>
      </c>
      <c r="L8" s="1" t="s">
        <v>73</v>
      </c>
      <c r="M8" s="1" t="s">
        <v>74</v>
      </c>
      <c r="N8" s="3" t="s">
        <v>106</v>
      </c>
      <c r="O8" s="3" t="s">
        <v>107</v>
      </c>
      <c r="P8" s="1" t="s">
        <v>12</v>
      </c>
      <c r="Q8" s="1" t="s">
        <v>140</v>
      </c>
      <c r="R8" s="1" t="s">
        <v>76</v>
      </c>
      <c r="S8" s="1" t="s">
        <v>110</v>
      </c>
      <c r="T8" s="1" t="s">
        <v>10</v>
      </c>
      <c r="U8" s="63" t="s">
        <v>11</v>
      </c>
      <c r="V8" s="63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111</v>
      </c>
      <c r="K9" s="1" t="s">
        <v>10</v>
      </c>
      <c r="L9" s="1" t="s">
        <v>15</v>
      </c>
      <c r="M9" s="1" t="s">
        <v>15</v>
      </c>
      <c r="N9" s="3" t="s">
        <v>112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141</v>
      </c>
      <c r="T10" s="1" t="s">
        <v>10</v>
      </c>
      <c r="U10" s="63" t="s">
        <v>11</v>
      </c>
      <c r="V10" s="63" t="s">
        <v>2</v>
      </c>
    </row>
    <row r="11" spans="2:22" x14ac:dyDescent="0.2">
      <c r="B11" s="1" t="s">
        <v>227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1.51</v>
      </c>
      <c r="K11" s="1" t="s">
        <v>10</v>
      </c>
      <c r="L11" s="38">
        <v>4.9700000000000001E-2</v>
      </c>
      <c r="M11" s="38">
        <v>2.4400000000000002E-2</v>
      </c>
      <c r="N11" s="39">
        <v>3529469.28</v>
      </c>
      <c r="O11" s="1" t="s">
        <v>10</v>
      </c>
      <c r="P11" s="39">
        <v>2817.54</v>
      </c>
      <c r="Q11" s="1" t="s">
        <v>10</v>
      </c>
      <c r="R11" s="38">
        <v>1</v>
      </c>
      <c r="S11" s="38">
        <v>3.5999999999999999E-3</v>
      </c>
      <c r="T11" s="1" t="s">
        <v>10</v>
      </c>
      <c r="U11" s="63" t="s">
        <v>11</v>
      </c>
      <c r="V11" s="63" t="s">
        <v>2</v>
      </c>
    </row>
    <row r="12" spans="2:22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1.51</v>
      </c>
      <c r="K12" s="1" t="s">
        <v>10</v>
      </c>
      <c r="L12" s="38">
        <v>4.9700000000000001E-2</v>
      </c>
      <c r="M12" s="38">
        <v>2.4400000000000002E-2</v>
      </c>
      <c r="N12" s="39">
        <v>3529469.28</v>
      </c>
      <c r="O12" s="1" t="s">
        <v>10</v>
      </c>
      <c r="P12" s="39">
        <v>2817.54</v>
      </c>
      <c r="Q12" s="1" t="s">
        <v>10</v>
      </c>
      <c r="R12" s="38">
        <v>1</v>
      </c>
      <c r="S12" s="38">
        <v>3.5999999999999999E-3</v>
      </c>
      <c r="T12" s="1" t="s">
        <v>10</v>
      </c>
      <c r="U12" s="63" t="s">
        <v>11</v>
      </c>
      <c r="V12" s="63" t="s">
        <v>2</v>
      </c>
    </row>
    <row r="13" spans="2:22" x14ac:dyDescent="0.2">
      <c r="B13" s="1" t="s">
        <v>257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1.1499999999999999</v>
      </c>
      <c r="K13" s="1" t="s">
        <v>10</v>
      </c>
      <c r="L13" s="38">
        <v>5.57E-2</v>
      </c>
      <c r="M13" s="38">
        <v>1.6199999999999999E-2</v>
      </c>
      <c r="N13" s="39">
        <v>2805616.25</v>
      </c>
      <c r="O13" s="1" t="s">
        <v>10</v>
      </c>
      <c r="P13" s="39">
        <v>2118.7600000000002</v>
      </c>
      <c r="Q13" s="1" t="s">
        <v>10</v>
      </c>
      <c r="R13" s="38">
        <v>0.752</v>
      </c>
      <c r="S13" s="38">
        <v>2.7000000000000001E-3</v>
      </c>
      <c r="T13" s="1" t="s">
        <v>10</v>
      </c>
      <c r="U13" s="63" t="s">
        <v>11</v>
      </c>
      <c r="V13" s="63" t="s">
        <v>2</v>
      </c>
    </row>
    <row r="14" spans="2:22" x14ac:dyDescent="0.2">
      <c r="B14" s="40" t="s">
        <v>261</v>
      </c>
      <c r="C14" s="41">
        <v>50006576</v>
      </c>
      <c r="D14" s="40" t="s">
        <v>154</v>
      </c>
      <c r="E14" s="41">
        <v>520018078</v>
      </c>
      <c r="F14" s="40" t="s">
        <v>262</v>
      </c>
      <c r="G14" s="40" t="s">
        <v>263</v>
      </c>
      <c r="H14" s="40" t="s">
        <v>90</v>
      </c>
      <c r="I14" s="40" t="s">
        <v>264</v>
      </c>
      <c r="J14" s="43">
        <v>1.94</v>
      </c>
      <c r="K14" s="40" t="s">
        <v>91</v>
      </c>
      <c r="L14" s="42">
        <v>6.6000000000000003E-2</v>
      </c>
      <c r="M14" s="42">
        <v>1.15E-2</v>
      </c>
      <c r="N14" s="43">
        <v>250000</v>
      </c>
      <c r="O14" s="43">
        <v>153.02000000000001</v>
      </c>
      <c r="P14" s="43">
        <v>382.55</v>
      </c>
      <c r="Q14" s="42">
        <v>2.0000000000000001E-4</v>
      </c>
      <c r="R14" s="42">
        <v>0.1358</v>
      </c>
      <c r="S14" s="42">
        <v>5.0000000000000001E-4</v>
      </c>
      <c r="T14" s="40" t="s">
        <v>10</v>
      </c>
      <c r="U14" s="63" t="s">
        <v>11</v>
      </c>
      <c r="V14" s="63" t="s">
        <v>2</v>
      </c>
    </row>
    <row r="15" spans="2:22" x14ac:dyDescent="0.2">
      <c r="B15" s="40" t="s">
        <v>265</v>
      </c>
      <c r="C15" s="41">
        <v>6000129</v>
      </c>
      <c r="D15" s="40" t="s">
        <v>154</v>
      </c>
      <c r="E15" s="41">
        <v>520000472</v>
      </c>
      <c r="F15" s="40" t="s">
        <v>266</v>
      </c>
      <c r="G15" s="40" t="s">
        <v>267</v>
      </c>
      <c r="H15" s="40" t="s">
        <v>268</v>
      </c>
      <c r="I15" s="40" t="s">
        <v>269</v>
      </c>
      <c r="J15" s="43">
        <v>0.05</v>
      </c>
      <c r="K15" s="40" t="s">
        <v>91</v>
      </c>
      <c r="L15" s="42">
        <v>0.06</v>
      </c>
      <c r="M15" s="42">
        <v>3.9699999999999999E-2</v>
      </c>
      <c r="N15" s="43">
        <v>319667.3</v>
      </c>
      <c r="O15" s="43">
        <v>116.92</v>
      </c>
      <c r="P15" s="43">
        <v>373.75</v>
      </c>
      <c r="Q15" s="42">
        <v>5.0000000000000001E-4</v>
      </c>
      <c r="R15" s="42">
        <v>0.1326</v>
      </c>
      <c r="S15" s="42">
        <v>5.0000000000000001E-4</v>
      </c>
      <c r="T15" s="40" t="s">
        <v>10</v>
      </c>
      <c r="U15" s="63" t="s">
        <v>11</v>
      </c>
      <c r="V15" s="63" t="s">
        <v>2</v>
      </c>
    </row>
    <row r="16" spans="2:22" x14ac:dyDescent="0.2">
      <c r="B16" s="40" t="s">
        <v>270</v>
      </c>
      <c r="C16" s="41">
        <v>1103084</v>
      </c>
      <c r="D16" s="40" t="s">
        <v>154</v>
      </c>
      <c r="E16" s="41">
        <v>513436394</v>
      </c>
      <c r="F16" s="40" t="s">
        <v>271</v>
      </c>
      <c r="G16" s="40" t="s">
        <v>89</v>
      </c>
      <c r="H16" s="40" t="s">
        <v>90</v>
      </c>
      <c r="I16" s="40" t="s">
        <v>272</v>
      </c>
      <c r="J16" s="43">
        <v>2.19</v>
      </c>
      <c r="K16" s="40" t="s">
        <v>91</v>
      </c>
      <c r="L16" s="42">
        <v>5.6000000000000001E-2</v>
      </c>
      <c r="M16" s="42">
        <v>1.5800000000000002E-2</v>
      </c>
      <c r="N16" s="43">
        <v>423989.11</v>
      </c>
      <c r="O16" s="43">
        <v>141.91999999999999</v>
      </c>
      <c r="P16" s="43">
        <v>601.72</v>
      </c>
      <c r="Q16" s="42">
        <v>8.9999999999999998E-4</v>
      </c>
      <c r="R16" s="42">
        <v>0.21360000000000001</v>
      </c>
      <c r="S16" s="42">
        <v>8.0000000000000004E-4</v>
      </c>
      <c r="T16" s="40" t="s">
        <v>10</v>
      </c>
      <c r="U16" s="63" t="s">
        <v>11</v>
      </c>
      <c r="V16" s="63" t="s">
        <v>2</v>
      </c>
    </row>
    <row r="17" spans="2:22" x14ac:dyDescent="0.2">
      <c r="B17" s="40" t="s">
        <v>273</v>
      </c>
      <c r="C17" s="41">
        <v>1154798</v>
      </c>
      <c r="D17" s="40" t="s">
        <v>154</v>
      </c>
      <c r="E17" s="41">
        <v>513893123</v>
      </c>
      <c r="F17" s="40" t="s">
        <v>155</v>
      </c>
      <c r="G17" s="40" t="s">
        <v>274</v>
      </c>
      <c r="H17" s="40" t="s">
        <v>268</v>
      </c>
      <c r="I17" s="40" t="s">
        <v>275</v>
      </c>
      <c r="J17" s="43">
        <v>1.55</v>
      </c>
      <c r="K17" s="40" t="s">
        <v>91</v>
      </c>
      <c r="L17" s="42">
        <v>2.5000000000000001E-2</v>
      </c>
      <c r="M17" s="42">
        <v>2.87E-2</v>
      </c>
      <c r="N17" s="43">
        <v>181243.19</v>
      </c>
      <c r="O17" s="43">
        <v>107.25</v>
      </c>
      <c r="P17" s="43">
        <v>194.38</v>
      </c>
      <c r="Q17" s="42">
        <v>2.8999999999999998E-3</v>
      </c>
      <c r="R17" s="42">
        <v>6.9000000000000006E-2</v>
      </c>
      <c r="S17" s="42">
        <v>2.0000000000000001E-4</v>
      </c>
      <c r="T17" s="40" t="s">
        <v>10</v>
      </c>
      <c r="U17" s="63" t="s">
        <v>11</v>
      </c>
      <c r="V17" s="63" t="s">
        <v>2</v>
      </c>
    </row>
    <row r="18" spans="2:22" x14ac:dyDescent="0.2">
      <c r="B18" s="40" t="s">
        <v>276</v>
      </c>
      <c r="C18" s="41">
        <v>1126770</v>
      </c>
      <c r="D18" s="40" t="s">
        <v>154</v>
      </c>
      <c r="E18" s="41">
        <v>510155625</v>
      </c>
      <c r="F18" s="40" t="s">
        <v>277</v>
      </c>
      <c r="G18" s="40" t="s">
        <v>278</v>
      </c>
      <c r="H18" s="40" t="s">
        <v>268</v>
      </c>
      <c r="I18" s="40" t="s">
        <v>279</v>
      </c>
      <c r="J18" s="43">
        <v>1</v>
      </c>
      <c r="K18" s="40" t="s">
        <v>91</v>
      </c>
      <c r="L18" s="42">
        <v>9.9000000000000005E-2</v>
      </c>
      <c r="M18" s="42">
        <v>9.9000000000000005E-2</v>
      </c>
      <c r="N18" s="43">
        <v>57444.88</v>
      </c>
      <c r="O18" s="43">
        <v>0</v>
      </c>
      <c r="P18" s="43">
        <v>0</v>
      </c>
      <c r="Q18" s="42">
        <v>5.9999999999999995E-4</v>
      </c>
      <c r="R18" s="42">
        <v>0</v>
      </c>
      <c r="S18" s="42">
        <v>0</v>
      </c>
      <c r="T18" s="40" t="s">
        <v>10</v>
      </c>
      <c r="U18" s="63" t="s">
        <v>11</v>
      </c>
      <c r="V18" s="63" t="s">
        <v>2</v>
      </c>
    </row>
    <row r="19" spans="2:22" x14ac:dyDescent="0.2">
      <c r="B19" s="40" t="s">
        <v>280</v>
      </c>
      <c r="C19" s="41">
        <v>1109180</v>
      </c>
      <c r="D19" s="40" t="s">
        <v>154</v>
      </c>
      <c r="E19" s="41">
        <v>510155625</v>
      </c>
      <c r="F19" s="40" t="s">
        <v>277</v>
      </c>
      <c r="G19" s="40" t="s">
        <v>278</v>
      </c>
      <c r="H19" s="40" t="s">
        <v>268</v>
      </c>
      <c r="I19" s="40" t="s">
        <v>281</v>
      </c>
      <c r="J19" s="43">
        <v>0</v>
      </c>
      <c r="K19" s="40" t="s">
        <v>91</v>
      </c>
      <c r="L19" s="42">
        <v>9.9000000000000005E-2</v>
      </c>
      <c r="M19" s="42">
        <v>9.9000000000000005E-2</v>
      </c>
      <c r="N19" s="43">
        <v>287224.52</v>
      </c>
      <c r="O19" s="43">
        <v>0</v>
      </c>
      <c r="P19" s="43">
        <v>0</v>
      </c>
      <c r="Q19" s="42">
        <v>2.8999999999999998E-3</v>
      </c>
      <c r="R19" s="42">
        <v>0</v>
      </c>
      <c r="S19" s="42">
        <v>0</v>
      </c>
      <c r="T19" s="40" t="s">
        <v>10</v>
      </c>
      <c r="U19" s="63" t="s">
        <v>11</v>
      </c>
      <c r="V19" s="63" t="s">
        <v>2</v>
      </c>
    </row>
    <row r="20" spans="2:22" x14ac:dyDescent="0.2">
      <c r="B20" s="40" t="s">
        <v>282</v>
      </c>
      <c r="C20" s="41">
        <v>1101567</v>
      </c>
      <c r="D20" s="40" t="s">
        <v>154</v>
      </c>
      <c r="E20" s="41">
        <v>520041690</v>
      </c>
      <c r="F20" s="40" t="s">
        <v>283</v>
      </c>
      <c r="G20" s="40" t="s">
        <v>232</v>
      </c>
      <c r="H20" s="40" t="s">
        <v>124</v>
      </c>
      <c r="I20" s="40" t="s">
        <v>284</v>
      </c>
      <c r="J20" s="43">
        <v>0.11</v>
      </c>
      <c r="K20" s="40" t="s">
        <v>91</v>
      </c>
      <c r="L20" s="42">
        <v>5.6000000000000001E-2</v>
      </c>
      <c r="M20" s="42">
        <v>2.0000000000000001E-4</v>
      </c>
      <c r="N20" s="43">
        <v>795100.84</v>
      </c>
      <c r="O20" s="43">
        <v>71.23</v>
      </c>
      <c r="P20" s="43">
        <v>566.35</v>
      </c>
      <c r="Q20" s="42">
        <v>1.4E-3</v>
      </c>
      <c r="R20" s="42">
        <v>0.20100000000000001</v>
      </c>
      <c r="S20" s="42">
        <v>6.9999999999999999E-4</v>
      </c>
      <c r="T20" s="40" t="s">
        <v>10</v>
      </c>
      <c r="U20" s="63" t="s">
        <v>11</v>
      </c>
      <c r="V20" s="63" t="s">
        <v>2</v>
      </c>
    </row>
    <row r="21" spans="2:22" x14ac:dyDescent="0.2">
      <c r="B21" s="40" t="s">
        <v>285</v>
      </c>
      <c r="C21" s="41">
        <v>1116755</v>
      </c>
      <c r="D21" s="40" t="s">
        <v>154</v>
      </c>
      <c r="E21" s="41">
        <v>520018136</v>
      </c>
      <c r="F21" s="40" t="s">
        <v>283</v>
      </c>
      <c r="G21" s="40" t="s">
        <v>232</v>
      </c>
      <c r="H21" s="40" t="s">
        <v>124</v>
      </c>
      <c r="I21" s="40" t="s">
        <v>286</v>
      </c>
      <c r="J21" s="43">
        <v>4.17</v>
      </c>
      <c r="K21" s="40" t="s">
        <v>91</v>
      </c>
      <c r="L21" s="42">
        <v>4.4999999999999998E-2</v>
      </c>
      <c r="M21" s="42">
        <v>0.3115</v>
      </c>
      <c r="N21" s="43">
        <v>54213.95</v>
      </c>
      <c r="O21" s="43">
        <v>0</v>
      </c>
      <c r="P21" s="43">
        <v>0</v>
      </c>
      <c r="Q21" s="42">
        <v>8.0000000000000004E-4</v>
      </c>
      <c r="R21" s="42">
        <v>0</v>
      </c>
      <c r="S21" s="42">
        <v>0</v>
      </c>
      <c r="T21" s="40" t="s">
        <v>10</v>
      </c>
      <c r="U21" s="63" t="s">
        <v>11</v>
      </c>
      <c r="V21" s="63" t="s">
        <v>2</v>
      </c>
    </row>
    <row r="22" spans="2:22" x14ac:dyDescent="0.2">
      <c r="B22" s="40" t="s">
        <v>287</v>
      </c>
      <c r="C22" s="41">
        <v>2299998</v>
      </c>
      <c r="D22" s="40" t="s">
        <v>154</v>
      </c>
      <c r="E22" s="41">
        <v>520036245</v>
      </c>
      <c r="F22" s="40" t="s">
        <v>154</v>
      </c>
      <c r="G22" s="40" t="s">
        <v>232</v>
      </c>
      <c r="H22" s="40" t="s">
        <v>124</v>
      </c>
      <c r="I22" s="40" t="s">
        <v>288</v>
      </c>
      <c r="J22" s="43">
        <v>0</v>
      </c>
      <c r="K22" s="40" t="s">
        <v>91</v>
      </c>
      <c r="L22" s="42">
        <v>6.9000000000000006E-2</v>
      </c>
      <c r="M22" s="42">
        <v>6.9000000000000006E-2</v>
      </c>
      <c r="N22" s="43">
        <v>436732.46</v>
      </c>
      <c r="O22" s="43">
        <v>0</v>
      </c>
      <c r="P22" s="43">
        <v>0</v>
      </c>
      <c r="Q22" s="42">
        <v>6.2799999999999995E-2</v>
      </c>
      <c r="R22" s="42">
        <v>0</v>
      </c>
      <c r="S22" s="42">
        <v>0</v>
      </c>
      <c r="T22" s="40" t="s">
        <v>10</v>
      </c>
      <c r="U22" s="63" t="s">
        <v>11</v>
      </c>
      <c r="V22" s="63" t="s">
        <v>2</v>
      </c>
    </row>
    <row r="23" spans="2:22" x14ac:dyDescent="0.2">
      <c r="B23" s="1" t="s">
        <v>258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2.59</v>
      </c>
      <c r="K23" s="1" t="s">
        <v>10</v>
      </c>
      <c r="L23" s="38">
        <v>3.15E-2</v>
      </c>
      <c r="M23" s="38">
        <v>4.9099999999999998E-2</v>
      </c>
      <c r="N23" s="39">
        <v>723853.03</v>
      </c>
      <c r="O23" s="1" t="s">
        <v>10</v>
      </c>
      <c r="P23" s="39">
        <v>698.78</v>
      </c>
      <c r="Q23" s="1" t="s">
        <v>10</v>
      </c>
      <c r="R23" s="38">
        <v>0.248</v>
      </c>
      <c r="S23" s="38">
        <v>8.9999999999999998E-4</v>
      </c>
      <c r="T23" s="1" t="s">
        <v>10</v>
      </c>
      <c r="U23" s="63" t="s">
        <v>11</v>
      </c>
      <c r="V23" s="63" t="s">
        <v>2</v>
      </c>
    </row>
    <row r="24" spans="2:22" x14ac:dyDescent="0.2">
      <c r="B24" s="40" t="s">
        <v>289</v>
      </c>
      <c r="C24" s="41">
        <v>1138999</v>
      </c>
      <c r="D24" s="40" t="s">
        <v>154</v>
      </c>
      <c r="E24" s="41">
        <v>510687403</v>
      </c>
      <c r="F24" s="40" t="s">
        <v>290</v>
      </c>
      <c r="G24" s="40" t="s">
        <v>291</v>
      </c>
      <c r="H24" s="40" t="s">
        <v>268</v>
      </c>
      <c r="I24" s="40" t="s">
        <v>292</v>
      </c>
      <c r="J24" s="43">
        <v>2.94</v>
      </c>
      <c r="K24" s="40" t="s">
        <v>91</v>
      </c>
      <c r="L24" s="42">
        <v>3.1E-2</v>
      </c>
      <c r="M24" s="42">
        <v>4.8300000000000003E-2</v>
      </c>
      <c r="N24" s="43">
        <v>610868.23</v>
      </c>
      <c r="O24" s="43">
        <v>96.03</v>
      </c>
      <c r="P24" s="43">
        <v>586.62</v>
      </c>
      <c r="Q24" s="42">
        <v>8.0000000000000004E-4</v>
      </c>
      <c r="R24" s="42">
        <v>0.2082</v>
      </c>
      <c r="S24" s="42">
        <v>6.9999999999999999E-4</v>
      </c>
      <c r="T24" s="40" t="s">
        <v>10</v>
      </c>
      <c r="U24" s="63" t="s">
        <v>11</v>
      </c>
      <c r="V24" s="63" t="s">
        <v>2</v>
      </c>
    </row>
    <row r="25" spans="2:22" x14ac:dyDescent="0.2">
      <c r="B25" s="40" t="s">
        <v>293</v>
      </c>
      <c r="C25" s="41">
        <v>1139336</v>
      </c>
      <c r="D25" s="40" t="s">
        <v>154</v>
      </c>
      <c r="E25" s="41">
        <v>511944670</v>
      </c>
      <c r="F25" s="40" t="s">
        <v>168</v>
      </c>
      <c r="G25" s="40" t="s">
        <v>294</v>
      </c>
      <c r="H25" s="40" t="s">
        <v>268</v>
      </c>
      <c r="I25" s="40" t="s">
        <v>295</v>
      </c>
      <c r="J25" s="43">
        <v>0.79</v>
      </c>
      <c r="K25" s="40" t="s">
        <v>91</v>
      </c>
      <c r="L25" s="42">
        <v>3.4200000000000001E-2</v>
      </c>
      <c r="M25" s="42">
        <v>5.3499999999999999E-2</v>
      </c>
      <c r="N25" s="43">
        <v>112984.8</v>
      </c>
      <c r="O25" s="43">
        <v>99.27</v>
      </c>
      <c r="P25" s="43">
        <v>112.16</v>
      </c>
      <c r="Q25" s="42">
        <v>3.2000000000000002E-3</v>
      </c>
      <c r="R25" s="42">
        <v>3.9800000000000002E-2</v>
      </c>
      <c r="S25" s="42">
        <v>1E-4</v>
      </c>
      <c r="T25" s="40" t="s">
        <v>10</v>
      </c>
      <c r="U25" s="63" t="s">
        <v>11</v>
      </c>
      <c r="V25" s="63" t="s">
        <v>2</v>
      </c>
    </row>
    <row r="26" spans="2:22" x14ac:dyDescent="0.2">
      <c r="B26" s="1" t="s">
        <v>146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3" t="s">
        <v>11</v>
      </c>
      <c r="V26" s="63" t="s">
        <v>2</v>
      </c>
    </row>
    <row r="27" spans="2:22" x14ac:dyDescent="0.2">
      <c r="B27" s="1" t="s">
        <v>201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39">
        <v>0</v>
      </c>
      <c r="K27" s="1" t="s">
        <v>10</v>
      </c>
      <c r="L27" s="38">
        <v>0</v>
      </c>
      <c r="M27" s="38">
        <v>0</v>
      </c>
      <c r="N27" s="39">
        <v>0</v>
      </c>
      <c r="O27" s="1" t="s">
        <v>10</v>
      </c>
      <c r="P27" s="39">
        <v>0</v>
      </c>
      <c r="Q27" s="1" t="s">
        <v>10</v>
      </c>
      <c r="R27" s="38">
        <v>0</v>
      </c>
      <c r="S27" s="38">
        <v>0</v>
      </c>
      <c r="T27" s="1" t="s">
        <v>10</v>
      </c>
      <c r="U27" s="63" t="s">
        <v>11</v>
      </c>
      <c r="V27" s="63" t="s">
        <v>2</v>
      </c>
    </row>
    <row r="28" spans="2:22" x14ac:dyDescent="0.2">
      <c r="B28" s="1" t="s">
        <v>98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39">
        <v>0</v>
      </c>
      <c r="K28" s="1" t="s">
        <v>10</v>
      </c>
      <c r="L28" s="38">
        <v>0</v>
      </c>
      <c r="M28" s="38">
        <v>0</v>
      </c>
      <c r="N28" s="39">
        <v>0</v>
      </c>
      <c r="O28" s="1" t="s">
        <v>10</v>
      </c>
      <c r="P28" s="39">
        <v>0</v>
      </c>
      <c r="Q28" s="1" t="s">
        <v>10</v>
      </c>
      <c r="R28" s="38">
        <v>0</v>
      </c>
      <c r="S28" s="38">
        <v>0</v>
      </c>
      <c r="T28" s="1" t="s">
        <v>10</v>
      </c>
      <c r="U28" s="63" t="s">
        <v>11</v>
      </c>
      <c r="V28" s="63" t="s">
        <v>2</v>
      </c>
    </row>
    <row r="29" spans="2:22" x14ac:dyDescent="0.2">
      <c r="B29" s="1" t="s">
        <v>296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39">
        <v>0</v>
      </c>
      <c r="K29" s="1" t="s">
        <v>10</v>
      </c>
      <c r="L29" s="38">
        <v>0</v>
      </c>
      <c r="M29" s="38">
        <v>0</v>
      </c>
      <c r="N29" s="39">
        <v>0</v>
      </c>
      <c r="O29" s="1" t="s">
        <v>10</v>
      </c>
      <c r="P29" s="39">
        <v>0</v>
      </c>
      <c r="Q29" s="1" t="s">
        <v>10</v>
      </c>
      <c r="R29" s="38">
        <v>0</v>
      </c>
      <c r="S29" s="38">
        <v>0</v>
      </c>
      <c r="T29" s="1" t="s">
        <v>10</v>
      </c>
      <c r="U29" s="63" t="s">
        <v>11</v>
      </c>
      <c r="V29" s="63" t="s">
        <v>2</v>
      </c>
    </row>
    <row r="30" spans="2:22" x14ac:dyDescent="0.2">
      <c r="B30" s="1" t="s">
        <v>297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39">
        <v>0</v>
      </c>
      <c r="K30" s="1" t="s">
        <v>10</v>
      </c>
      <c r="L30" s="38">
        <v>0</v>
      </c>
      <c r="M30" s="38">
        <v>0</v>
      </c>
      <c r="N30" s="39">
        <v>0</v>
      </c>
      <c r="O30" s="1" t="s">
        <v>10</v>
      </c>
      <c r="P30" s="39">
        <v>0</v>
      </c>
      <c r="Q30" s="1" t="s">
        <v>10</v>
      </c>
      <c r="R30" s="38">
        <v>0</v>
      </c>
      <c r="S30" s="38">
        <v>0</v>
      </c>
      <c r="T30" s="1" t="s">
        <v>10</v>
      </c>
      <c r="U30" s="63" t="s">
        <v>11</v>
      </c>
      <c r="V30" s="63" t="s">
        <v>2</v>
      </c>
    </row>
    <row r="31" spans="2:22" x14ac:dyDescent="0.2">
      <c r="B31" s="36" t="s">
        <v>100</v>
      </c>
      <c r="U31" s="63" t="s">
        <v>11</v>
      </c>
      <c r="V31" s="63" t="s">
        <v>2</v>
      </c>
    </row>
    <row r="32" spans="2:22" x14ac:dyDescent="0.2">
      <c r="B32" s="36" t="s">
        <v>133</v>
      </c>
      <c r="U32" s="63" t="s">
        <v>11</v>
      </c>
      <c r="V32" s="63" t="s">
        <v>2</v>
      </c>
    </row>
    <row r="33" spans="2:22" x14ac:dyDescent="0.2">
      <c r="B33" s="36" t="s">
        <v>134</v>
      </c>
      <c r="U33" s="63" t="s">
        <v>11</v>
      </c>
      <c r="V33" s="63" t="s">
        <v>2</v>
      </c>
    </row>
    <row r="34" spans="2:22" x14ac:dyDescent="0.2">
      <c r="B34" s="36" t="s">
        <v>135</v>
      </c>
      <c r="U34" s="63" t="s">
        <v>11</v>
      </c>
      <c r="V34" s="63" t="s">
        <v>2</v>
      </c>
    </row>
    <row r="35" spans="2:22" x14ac:dyDescent="0.2">
      <c r="B35" s="63" t="s">
        <v>64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2:22" x14ac:dyDescent="0.2">
      <c r="B36" s="63" t="s">
        <v>65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</sheetData>
  <mergeCells count="5">
    <mergeCell ref="B5:T5"/>
    <mergeCell ref="B35:T35"/>
    <mergeCell ref="B36:T36"/>
    <mergeCell ref="U6:U34"/>
    <mergeCell ref="V1:V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R28"/>
  <sheetViews>
    <sheetView rightToLeft="1" tabSelected="1" topLeftCell="C1" workbookViewId="0">
      <selection activeCell="E14" sqref="E14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9" width="14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8" x14ac:dyDescent="0.2">
      <c r="B1" s="37" t="s">
        <v>0</v>
      </c>
      <c r="C1" s="37" t="s">
        <v>1</v>
      </c>
      <c r="P1" s="64" t="s">
        <v>2</v>
      </c>
    </row>
    <row r="2" spans="2:18" x14ac:dyDescent="0.2">
      <c r="B2" s="37" t="s">
        <v>3</v>
      </c>
      <c r="C2" s="37" t="s">
        <v>4</v>
      </c>
      <c r="P2" s="64" t="s">
        <v>2</v>
      </c>
    </row>
    <row r="3" spans="2:18" x14ac:dyDescent="0.2">
      <c r="B3" s="37" t="s">
        <v>5</v>
      </c>
      <c r="C3" s="37" t="s">
        <v>6</v>
      </c>
      <c r="P3" s="64" t="s">
        <v>2</v>
      </c>
    </row>
    <row r="4" spans="2:18" x14ac:dyDescent="0.2">
      <c r="B4" s="37" t="s">
        <v>7</v>
      </c>
      <c r="C4" s="37">
        <v>299</v>
      </c>
      <c r="P4" s="64" t="s">
        <v>2</v>
      </c>
    </row>
    <row r="5" spans="2:18" x14ac:dyDescent="0.2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8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8" x14ac:dyDescent="0.2">
      <c r="B7" s="3" t="s">
        <v>158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8" x14ac:dyDescent="0.2">
      <c r="B8" s="1" t="s">
        <v>67</v>
      </c>
      <c r="C8" s="1" t="s">
        <v>68</v>
      </c>
      <c r="D8" s="1" t="s">
        <v>138</v>
      </c>
      <c r="E8" s="1" t="s">
        <v>69</v>
      </c>
      <c r="F8" s="1" t="s">
        <v>139</v>
      </c>
      <c r="G8" s="1" t="s">
        <v>72</v>
      </c>
      <c r="H8" s="3" t="s">
        <v>106</v>
      </c>
      <c r="I8" s="3" t="s">
        <v>107</v>
      </c>
      <c r="J8" s="1" t="s">
        <v>12</v>
      </c>
      <c r="K8" s="1" t="s">
        <v>140</v>
      </c>
      <c r="L8" s="1" t="s">
        <v>76</v>
      </c>
      <c r="M8" s="1" t="s">
        <v>110</v>
      </c>
      <c r="N8" s="1" t="s">
        <v>10</v>
      </c>
      <c r="O8" s="64" t="s">
        <v>11</v>
      </c>
      <c r="P8" s="6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112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10</v>
      </c>
      <c r="O10" s="64" t="s">
        <v>11</v>
      </c>
      <c r="P10" s="64" t="s">
        <v>2</v>
      </c>
    </row>
    <row r="11" spans="2:18" x14ac:dyDescent="0.2">
      <c r="B11" s="1" t="s">
        <v>159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f>729511+333</f>
        <v>729844</v>
      </c>
      <c r="I11" s="1" t="s">
        <v>10</v>
      </c>
      <c r="J11" s="39">
        <f>26363.61+16000</f>
        <v>42363.61</v>
      </c>
      <c r="K11" s="1" t="s">
        <v>10</v>
      </c>
      <c r="L11" s="38">
        <v>1</v>
      </c>
      <c r="M11" s="38">
        <f>3.37%+2.05%</f>
        <v>5.4199999999999998E-2</v>
      </c>
      <c r="N11" s="1" t="s">
        <v>10</v>
      </c>
      <c r="O11" s="64" t="s">
        <v>11</v>
      </c>
      <c r="P11" s="64" t="s">
        <v>2</v>
      </c>
      <c r="R11" s="46"/>
    </row>
    <row r="12" spans="2:18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f>729259+3334</f>
        <v>732593</v>
      </c>
      <c r="I12" s="1" t="s">
        <v>10</v>
      </c>
      <c r="J12" s="39">
        <f>26363.61+16000</f>
        <v>42363.61</v>
      </c>
      <c r="K12" s="1" t="s">
        <v>10</v>
      </c>
      <c r="L12" s="38">
        <v>1</v>
      </c>
      <c r="M12" s="38">
        <f>3.37%+2.05%</f>
        <v>5.4199999999999998E-2</v>
      </c>
      <c r="N12" s="1" t="s">
        <v>10</v>
      </c>
      <c r="O12" s="64" t="s">
        <v>11</v>
      </c>
      <c r="P12" s="64" t="s">
        <v>2</v>
      </c>
      <c r="R12" s="46"/>
    </row>
    <row r="13" spans="2:18" x14ac:dyDescent="0.2">
      <c r="B13" s="40" t="s">
        <v>298</v>
      </c>
      <c r="C13" s="41">
        <v>100448679</v>
      </c>
      <c r="D13" s="40" t="s">
        <v>154</v>
      </c>
      <c r="E13" s="41">
        <v>520041690</v>
      </c>
      <c r="F13" s="40" t="s">
        <v>283</v>
      </c>
      <c r="G13" s="40" t="s">
        <v>91</v>
      </c>
      <c r="H13" s="43">
        <v>37763</v>
      </c>
      <c r="I13" s="43">
        <v>0</v>
      </c>
      <c r="J13" s="43">
        <v>0</v>
      </c>
      <c r="K13" s="42">
        <v>1.4E-3</v>
      </c>
      <c r="L13" s="42">
        <v>0</v>
      </c>
      <c r="M13" s="42">
        <v>0</v>
      </c>
      <c r="N13" s="40" t="s">
        <v>10</v>
      </c>
      <c r="O13" s="64" t="s">
        <v>11</v>
      </c>
      <c r="P13" s="64" t="s">
        <v>2</v>
      </c>
      <c r="R13" s="46"/>
    </row>
    <row r="14" spans="2:18" x14ac:dyDescent="0.2">
      <c r="B14" s="40" t="s">
        <v>323</v>
      </c>
      <c r="C14" s="41">
        <v>50007764</v>
      </c>
      <c r="D14" s="40" t="s">
        <v>154</v>
      </c>
      <c r="E14" s="47">
        <v>997646</v>
      </c>
      <c r="F14" s="40" t="s">
        <v>168</v>
      </c>
      <c r="G14" s="40" t="s">
        <v>91</v>
      </c>
      <c r="H14" s="43">
        <v>3334</v>
      </c>
      <c r="I14" s="43">
        <v>479904.02</v>
      </c>
      <c r="J14" s="43">
        <v>16000</v>
      </c>
      <c r="K14" s="42">
        <v>0</v>
      </c>
      <c r="L14" s="42">
        <v>0.37768263847202821</v>
      </c>
      <c r="M14" s="42">
        <v>2.0500000000000001E-2</v>
      </c>
      <c r="N14" s="40"/>
      <c r="O14" s="64"/>
      <c r="P14" s="64"/>
      <c r="R14" s="46"/>
    </row>
    <row r="15" spans="2:18" x14ac:dyDescent="0.2">
      <c r="B15" s="40" t="s">
        <v>299</v>
      </c>
      <c r="C15" s="41">
        <v>50007533</v>
      </c>
      <c r="D15" s="40" t="s">
        <v>154</v>
      </c>
      <c r="E15" s="41">
        <v>512641580</v>
      </c>
      <c r="F15" s="40" t="s">
        <v>154</v>
      </c>
      <c r="G15" s="40" t="s">
        <v>91</v>
      </c>
      <c r="H15" s="43">
        <v>1230</v>
      </c>
      <c r="I15" s="43">
        <v>1189451.22</v>
      </c>
      <c r="J15" s="43">
        <v>14630.25</v>
      </c>
      <c r="K15" s="42">
        <v>0</v>
      </c>
      <c r="L15" s="42">
        <v>0.34534946384408693</v>
      </c>
      <c r="M15" s="42">
        <v>1.8700000000000001E-2</v>
      </c>
      <c r="N15" s="40" t="s">
        <v>10</v>
      </c>
      <c r="O15" s="64" t="s">
        <v>11</v>
      </c>
      <c r="P15" s="64" t="s">
        <v>2</v>
      </c>
      <c r="R15" s="46"/>
    </row>
    <row r="16" spans="2:18" x14ac:dyDescent="0.2">
      <c r="B16" s="40" t="s">
        <v>300</v>
      </c>
      <c r="C16" s="41">
        <v>50007665</v>
      </c>
      <c r="D16" s="40" t="s">
        <v>154</v>
      </c>
      <c r="E16" s="41">
        <v>514696087</v>
      </c>
      <c r="F16" s="40" t="s">
        <v>154</v>
      </c>
      <c r="G16" s="40" t="s">
        <v>91</v>
      </c>
      <c r="H16" s="43">
        <v>90056</v>
      </c>
      <c r="I16" s="43">
        <v>1987.47</v>
      </c>
      <c r="J16" s="43">
        <v>1789.84</v>
      </c>
      <c r="K16" s="42">
        <v>1E-4</v>
      </c>
      <c r="L16" s="42">
        <v>4.2249468352673437E-2</v>
      </c>
      <c r="M16" s="42">
        <v>2.3E-3</v>
      </c>
      <c r="N16" s="40" t="s">
        <v>10</v>
      </c>
      <c r="O16" s="64" t="s">
        <v>11</v>
      </c>
      <c r="P16" s="64" t="s">
        <v>2</v>
      </c>
      <c r="R16" s="46"/>
    </row>
    <row r="17" spans="2:18" x14ac:dyDescent="0.2">
      <c r="B17" s="40" t="s">
        <v>300</v>
      </c>
      <c r="C17" s="41">
        <v>50007012</v>
      </c>
      <c r="D17" s="40" t="s">
        <v>154</v>
      </c>
      <c r="E17" s="41">
        <v>514696087</v>
      </c>
      <c r="F17" s="40" t="s">
        <v>154</v>
      </c>
      <c r="G17" s="40" t="s">
        <v>91</v>
      </c>
      <c r="H17" s="43">
        <v>248011</v>
      </c>
      <c r="I17" s="43">
        <v>1940.23</v>
      </c>
      <c r="J17" s="43">
        <v>4811.9799999999996</v>
      </c>
      <c r="K17" s="42">
        <v>2.0000000000000001E-4</v>
      </c>
      <c r="L17" s="42">
        <v>0.11358758141716439</v>
      </c>
      <c r="M17" s="42">
        <v>6.1000000000000004E-3</v>
      </c>
      <c r="N17" s="40" t="s">
        <v>10</v>
      </c>
      <c r="O17" s="64" t="s">
        <v>11</v>
      </c>
      <c r="P17" s="64" t="s">
        <v>2</v>
      </c>
      <c r="R17" s="46"/>
    </row>
    <row r="18" spans="2:18" x14ac:dyDescent="0.2">
      <c r="B18" s="40" t="s">
        <v>301</v>
      </c>
      <c r="C18" s="41">
        <v>50007020</v>
      </c>
      <c r="D18" s="40" t="s">
        <v>154</v>
      </c>
      <c r="E18" s="41">
        <v>997708</v>
      </c>
      <c r="F18" s="40" t="s">
        <v>154</v>
      </c>
      <c r="G18" s="40" t="s">
        <v>91</v>
      </c>
      <c r="H18" s="43">
        <v>352199</v>
      </c>
      <c r="I18" s="43">
        <v>1457</v>
      </c>
      <c r="J18" s="43">
        <v>5131.54</v>
      </c>
      <c r="K18" s="42">
        <v>2.9999999999999997E-4</v>
      </c>
      <c r="L18" s="42">
        <v>0.12113084791404698</v>
      </c>
      <c r="M18" s="42">
        <v>6.6E-3</v>
      </c>
      <c r="N18" s="40" t="s">
        <v>10</v>
      </c>
      <c r="O18" s="64" t="s">
        <v>11</v>
      </c>
      <c r="P18" s="64" t="s">
        <v>2</v>
      </c>
      <c r="R18" s="46"/>
    </row>
    <row r="19" spans="2:18" x14ac:dyDescent="0.2">
      <c r="B19" s="1" t="s">
        <v>98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252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4" t="s">
        <v>11</v>
      </c>
      <c r="P19" s="64" t="s">
        <v>2</v>
      </c>
    </row>
    <row r="20" spans="2:18" x14ac:dyDescent="0.2">
      <c r="B20" s="1" t="s">
        <v>148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4" t="s">
        <v>11</v>
      </c>
      <c r="P20" s="64" t="s">
        <v>2</v>
      </c>
    </row>
    <row r="21" spans="2:18" x14ac:dyDescent="0.2">
      <c r="B21" s="1" t="s">
        <v>147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252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1" t="s">
        <v>10</v>
      </c>
      <c r="O21" s="64" t="s">
        <v>11</v>
      </c>
      <c r="P21" s="64" t="s">
        <v>2</v>
      </c>
    </row>
    <row r="22" spans="2:18" x14ac:dyDescent="0.2">
      <c r="B22" s="40" t="s">
        <v>302</v>
      </c>
      <c r="C22" s="41">
        <v>62018684</v>
      </c>
      <c r="D22" s="40" t="s">
        <v>179</v>
      </c>
      <c r="E22" s="41">
        <v>997636</v>
      </c>
      <c r="F22" s="40" t="s">
        <v>185</v>
      </c>
      <c r="G22" s="40" t="s">
        <v>52</v>
      </c>
      <c r="H22" s="43">
        <v>252</v>
      </c>
      <c r="I22" s="43">
        <v>0</v>
      </c>
      <c r="J22" s="43">
        <v>0</v>
      </c>
      <c r="K22" s="42">
        <v>0</v>
      </c>
      <c r="L22" s="42">
        <v>0</v>
      </c>
      <c r="M22" s="42">
        <v>0</v>
      </c>
      <c r="N22" s="40" t="s">
        <v>10</v>
      </c>
      <c r="O22" s="64" t="s">
        <v>11</v>
      </c>
      <c r="P22" s="64" t="s">
        <v>2</v>
      </c>
    </row>
    <row r="23" spans="2:18" x14ac:dyDescent="0.2">
      <c r="B23" s="36" t="s">
        <v>100</v>
      </c>
      <c r="O23" s="64" t="s">
        <v>11</v>
      </c>
      <c r="P23" s="64" t="s">
        <v>2</v>
      </c>
    </row>
    <row r="24" spans="2:18" x14ac:dyDescent="0.2">
      <c r="B24" s="36" t="s">
        <v>133</v>
      </c>
      <c r="O24" s="64" t="s">
        <v>11</v>
      </c>
      <c r="P24" s="64" t="s">
        <v>2</v>
      </c>
    </row>
    <row r="25" spans="2:18" x14ac:dyDescent="0.2">
      <c r="B25" s="36" t="s">
        <v>134</v>
      </c>
      <c r="O25" s="64" t="s">
        <v>11</v>
      </c>
      <c r="P25" s="64" t="s">
        <v>2</v>
      </c>
    </row>
    <row r="26" spans="2:18" x14ac:dyDescent="0.2">
      <c r="B26" s="36" t="s">
        <v>135</v>
      </c>
      <c r="O26" s="64" t="s">
        <v>11</v>
      </c>
      <c r="P26" s="64" t="s">
        <v>2</v>
      </c>
    </row>
    <row r="27" spans="2:18" x14ac:dyDescent="0.2">
      <c r="B27" s="64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2:18" x14ac:dyDescent="0.2">
      <c r="B28" s="64" t="s">
        <v>65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mergeCells count="5">
    <mergeCell ref="B5:N5"/>
    <mergeCell ref="B27:N27"/>
    <mergeCell ref="B28:N28"/>
    <mergeCell ref="O6:O26"/>
    <mergeCell ref="P1:P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62"/>
  <sheetViews>
    <sheetView rightToLeft="1" topLeftCell="C1" workbookViewId="0">
      <selection activeCell="K11" sqref="K11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6" x14ac:dyDescent="0.2">
      <c r="B1" s="37" t="s">
        <v>0</v>
      </c>
      <c r="C1" s="37" t="s">
        <v>1</v>
      </c>
      <c r="N1" s="65" t="s">
        <v>2</v>
      </c>
    </row>
    <row r="2" spans="2:16" x14ac:dyDescent="0.2">
      <c r="B2" s="37" t="s">
        <v>3</v>
      </c>
      <c r="C2" s="37" t="s">
        <v>4</v>
      </c>
      <c r="N2" s="65" t="s">
        <v>2</v>
      </c>
    </row>
    <row r="3" spans="2:16" x14ac:dyDescent="0.2">
      <c r="B3" s="37" t="s">
        <v>5</v>
      </c>
      <c r="C3" s="37" t="s">
        <v>6</v>
      </c>
      <c r="N3" s="65" t="s">
        <v>2</v>
      </c>
    </row>
    <row r="4" spans="2:16" x14ac:dyDescent="0.2">
      <c r="B4" s="37" t="s">
        <v>7</v>
      </c>
      <c r="C4" s="37">
        <v>299</v>
      </c>
      <c r="N4" s="65" t="s">
        <v>2</v>
      </c>
    </row>
    <row r="5" spans="2:16" x14ac:dyDescent="0.2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6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6" x14ac:dyDescent="0.2">
      <c r="B7" s="3" t="s">
        <v>303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6" x14ac:dyDescent="0.2">
      <c r="B8" s="1" t="s">
        <v>67</v>
      </c>
      <c r="C8" s="1" t="s">
        <v>68</v>
      </c>
      <c r="D8" s="1" t="s">
        <v>72</v>
      </c>
      <c r="E8" s="1" t="s">
        <v>104</v>
      </c>
      <c r="F8" s="3" t="s">
        <v>106</v>
      </c>
      <c r="G8" s="3" t="s">
        <v>107</v>
      </c>
      <c r="H8" s="1" t="s">
        <v>12</v>
      </c>
      <c r="I8" s="1" t="s">
        <v>140</v>
      </c>
      <c r="J8" s="1" t="s">
        <v>76</v>
      </c>
      <c r="K8" s="1" t="s">
        <v>110</v>
      </c>
      <c r="L8" s="1" t="s">
        <v>10</v>
      </c>
      <c r="M8" s="65" t="s">
        <v>11</v>
      </c>
      <c r="N8" s="65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151</v>
      </c>
      <c r="F9" s="3" t="s">
        <v>112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5" t="s">
        <v>11</v>
      </c>
      <c r="N10" s="65" t="s">
        <v>2</v>
      </c>
    </row>
    <row r="11" spans="2:16" x14ac:dyDescent="0.2">
      <c r="B11" s="1" t="s">
        <v>304</v>
      </c>
      <c r="C11" s="1" t="s">
        <v>10</v>
      </c>
      <c r="D11" s="1" t="s">
        <v>10</v>
      </c>
      <c r="E11" s="1" t="s">
        <v>10</v>
      </c>
      <c r="F11" s="39">
        <f>37166334.15-3334</f>
        <v>37163000.149999999</v>
      </c>
      <c r="G11" s="1" t="s">
        <v>10</v>
      </c>
      <c r="H11" s="39">
        <f>128223.28-16000</f>
        <v>112223.28</v>
      </c>
      <c r="I11" s="1" t="s">
        <v>10</v>
      </c>
      <c r="J11" s="38">
        <v>1</v>
      </c>
      <c r="K11" s="38">
        <f>16.39%-2.05%</f>
        <v>0.14340000000000003</v>
      </c>
      <c r="L11" s="1" t="s">
        <v>10</v>
      </c>
      <c r="M11" s="65" t="s">
        <v>11</v>
      </c>
      <c r="N11" s="65" t="s">
        <v>2</v>
      </c>
    </row>
    <row r="12" spans="2:16" x14ac:dyDescent="0.2">
      <c r="B12" s="1" t="s">
        <v>305</v>
      </c>
      <c r="C12" s="1" t="s">
        <v>10</v>
      </c>
      <c r="D12" s="1" t="s">
        <v>10</v>
      </c>
      <c r="E12" s="1" t="s">
        <v>10</v>
      </c>
      <c r="F12" s="39">
        <f>15208238.43-3334</f>
        <v>15204904.43</v>
      </c>
      <c r="G12" s="1" t="s">
        <v>10</v>
      </c>
      <c r="H12" s="39">
        <f>55012.17-16000</f>
        <v>39012.17</v>
      </c>
      <c r="I12" s="1" t="s">
        <v>10</v>
      </c>
      <c r="J12" s="38">
        <v>0.3476299213496522</v>
      </c>
      <c r="K12" s="38">
        <f>7.03%-2.05%</f>
        <v>4.9800000000000004E-2</v>
      </c>
      <c r="L12" s="1" t="s">
        <v>10</v>
      </c>
      <c r="M12" s="65" t="s">
        <v>11</v>
      </c>
      <c r="N12" s="65" t="s">
        <v>2</v>
      </c>
      <c r="P12" s="46"/>
    </row>
    <row r="13" spans="2:16" x14ac:dyDescent="0.2">
      <c r="B13" s="1" t="s">
        <v>306</v>
      </c>
      <c r="C13" s="1" t="s">
        <v>10</v>
      </c>
      <c r="D13" s="1" t="s">
        <v>10</v>
      </c>
      <c r="E13" s="1" t="s">
        <v>10</v>
      </c>
      <c r="F13" s="39">
        <v>3644619.16</v>
      </c>
      <c r="G13" s="1" t="s">
        <v>10</v>
      </c>
      <c r="H13" s="39">
        <v>11551.05</v>
      </c>
      <c r="I13" s="1" t="s">
        <v>10</v>
      </c>
      <c r="J13" s="38">
        <v>0.10292917833091315</v>
      </c>
      <c r="K13" s="38">
        <v>1.4800000000000001E-2</v>
      </c>
      <c r="L13" s="1" t="s">
        <v>10</v>
      </c>
      <c r="M13" s="65" t="s">
        <v>11</v>
      </c>
      <c r="N13" s="65" t="s">
        <v>2</v>
      </c>
      <c r="P13" s="46"/>
    </row>
    <row r="14" spans="2:16" x14ac:dyDescent="0.2">
      <c r="B14" s="40" t="s">
        <v>307</v>
      </c>
      <c r="C14" s="41">
        <v>9840909</v>
      </c>
      <c r="D14" s="40" t="s">
        <v>52</v>
      </c>
      <c r="E14" s="40" t="s">
        <v>308</v>
      </c>
      <c r="F14" s="43">
        <v>731937.44</v>
      </c>
      <c r="G14" s="43">
        <v>1.78</v>
      </c>
      <c r="H14" s="43">
        <v>45.95</v>
      </c>
      <c r="I14" s="42">
        <v>3.7000000000000002E-3</v>
      </c>
      <c r="J14" s="42">
        <v>4.0945158615930671E-4</v>
      </c>
      <c r="K14" s="42">
        <v>1E-4</v>
      </c>
      <c r="L14" s="40" t="s">
        <v>10</v>
      </c>
      <c r="M14" s="65" t="s">
        <v>11</v>
      </c>
      <c r="N14" s="65" t="s">
        <v>2</v>
      </c>
      <c r="P14" s="46"/>
    </row>
    <row r="15" spans="2:16" x14ac:dyDescent="0.2">
      <c r="B15" s="40" t="s">
        <v>309</v>
      </c>
      <c r="C15" s="41">
        <v>60419611</v>
      </c>
      <c r="D15" s="40" t="s">
        <v>52</v>
      </c>
      <c r="E15" s="40" t="s">
        <v>310</v>
      </c>
      <c r="F15" s="43">
        <v>1138231</v>
      </c>
      <c r="G15" s="43">
        <v>136.25</v>
      </c>
      <c r="H15" s="43">
        <v>5475.97</v>
      </c>
      <c r="I15" s="42">
        <v>0</v>
      </c>
      <c r="J15" s="42">
        <v>4.8795312345174729E-2</v>
      </c>
      <c r="K15" s="42">
        <v>7.0000000000000001E-3</v>
      </c>
      <c r="L15" s="40" t="s">
        <v>10</v>
      </c>
      <c r="M15" s="65" t="s">
        <v>11</v>
      </c>
      <c r="N15" s="65" t="s">
        <v>2</v>
      </c>
      <c r="P15" s="46"/>
    </row>
    <row r="16" spans="2:16" x14ac:dyDescent="0.2">
      <c r="B16" s="40" t="s">
        <v>311</v>
      </c>
      <c r="C16" s="41">
        <v>60398492</v>
      </c>
      <c r="D16" s="40" t="s">
        <v>52</v>
      </c>
      <c r="E16" s="40" t="s">
        <v>312</v>
      </c>
      <c r="F16" s="43">
        <v>1774450.72</v>
      </c>
      <c r="G16" s="43">
        <v>96.23</v>
      </c>
      <c r="H16" s="43">
        <v>6029.12</v>
      </c>
      <c r="I16" s="42">
        <v>0</v>
      </c>
      <c r="J16" s="42">
        <v>5.372432529150814E-2</v>
      </c>
      <c r="K16" s="42">
        <v>7.7000000000000002E-3</v>
      </c>
      <c r="L16" s="40" t="s">
        <v>10</v>
      </c>
      <c r="M16" s="65" t="s">
        <v>11</v>
      </c>
      <c r="N16" s="65" t="s">
        <v>2</v>
      </c>
      <c r="P16" s="46"/>
    </row>
    <row r="17" spans="2:16" x14ac:dyDescent="0.2">
      <c r="B17" s="1" t="s">
        <v>313</v>
      </c>
      <c r="C17" s="1" t="s">
        <v>10</v>
      </c>
      <c r="D17" s="1" t="s">
        <v>10</v>
      </c>
      <c r="E17" s="1" t="s">
        <v>10</v>
      </c>
      <c r="F17" s="39">
        <v>2398288.98</v>
      </c>
      <c r="G17" s="1" t="s">
        <v>10</v>
      </c>
      <c r="H17" s="39">
        <v>6739.98</v>
      </c>
      <c r="I17" s="1" t="s">
        <v>10</v>
      </c>
      <c r="J17" s="38">
        <v>6.0058661625288438E-2</v>
      </c>
      <c r="K17" s="38">
        <v>8.6E-3</v>
      </c>
      <c r="L17" s="1" t="s">
        <v>10</v>
      </c>
      <c r="M17" s="65" t="s">
        <v>11</v>
      </c>
      <c r="N17" s="65" t="s">
        <v>2</v>
      </c>
      <c r="P17" s="46"/>
    </row>
    <row r="18" spans="2:16" x14ac:dyDescent="0.2">
      <c r="B18" s="40" t="s">
        <v>314</v>
      </c>
      <c r="C18" s="41">
        <v>50007269</v>
      </c>
      <c r="D18" s="40" t="s">
        <v>91</v>
      </c>
      <c r="E18" s="40" t="s">
        <v>315</v>
      </c>
      <c r="F18" s="43">
        <v>492601.98</v>
      </c>
      <c r="G18" s="43">
        <v>981.38</v>
      </c>
      <c r="H18" s="43">
        <v>4834.3</v>
      </c>
      <c r="I18" s="42">
        <v>0</v>
      </c>
      <c r="J18" s="42">
        <v>4.3077514754514393E-2</v>
      </c>
      <c r="K18" s="42">
        <v>6.1999999999999998E-3</v>
      </c>
      <c r="L18" s="40" t="s">
        <v>10</v>
      </c>
      <c r="M18" s="65" t="s">
        <v>11</v>
      </c>
      <c r="N18" s="65" t="s">
        <v>2</v>
      </c>
      <c r="P18" s="46"/>
    </row>
    <row r="19" spans="2:16" x14ac:dyDescent="0.2">
      <c r="B19" s="40" t="s">
        <v>316</v>
      </c>
      <c r="C19" s="41">
        <v>50007152</v>
      </c>
      <c r="D19" s="40" t="s">
        <v>91</v>
      </c>
      <c r="E19" s="40" t="s">
        <v>317</v>
      </c>
      <c r="F19" s="43">
        <v>1905687</v>
      </c>
      <c r="G19" s="43">
        <v>100</v>
      </c>
      <c r="H19" s="43">
        <v>1905.69</v>
      </c>
      <c r="I19" s="42">
        <v>0</v>
      </c>
      <c r="J19" s="42">
        <v>1.698123597884503E-2</v>
      </c>
      <c r="K19" s="42">
        <v>2.3999999999999998E-3</v>
      </c>
      <c r="L19" s="40" t="s">
        <v>10</v>
      </c>
      <c r="M19" s="65" t="s">
        <v>11</v>
      </c>
      <c r="N19" s="65" t="s">
        <v>2</v>
      </c>
      <c r="P19" s="46"/>
    </row>
    <row r="20" spans="2:16" x14ac:dyDescent="0.2">
      <c r="B20" s="1" t="s">
        <v>318</v>
      </c>
      <c r="C20" s="1" t="s">
        <v>10</v>
      </c>
      <c r="D20" s="1" t="s">
        <v>10</v>
      </c>
      <c r="E20" s="1" t="s">
        <v>10</v>
      </c>
      <c r="F20" s="39">
        <v>3368239</v>
      </c>
      <c r="G20" s="1" t="s">
        <v>10</v>
      </c>
      <c r="H20" s="39">
        <v>3455.58</v>
      </c>
      <c r="I20" s="1" t="s">
        <v>10</v>
      </c>
      <c r="J20" s="38">
        <v>3.0792006792173601E-2</v>
      </c>
      <c r="K20" s="38">
        <v>4.4000000000000003E-3</v>
      </c>
      <c r="L20" s="1" t="s">
        <v>10</v>
      </c>
      <c r="M20" s="65" t="s">
        <v>11</v>
      </c>
      <c r="N20" s="65" t="s">
        <v>2</v>
      </c>
      <c r="P20" s="46"/>
    </row>
    <row r="21" spans="2:16" x14ac:dyDescent="0.2">
      <c r="B21" s="40" t="s">
        <v>319</v>
      </c>
      <c r="C21" s="41">
        <v>50005636</v>
      </c>
      <c r="D21" s="40" t="s">
        <v>91</v>
      </c>
      <c r="E21" s="40" t="s">
        <v>320</v>
      </c>
      <c r="F21" s="43">
        <v>3368239</v>
      </c>
      <c r="G21" s="43">
        <v>102.59</v>
      </c>
      <c r="H21" s="43">
        <v>3455.58</v>
      </c>
      <c r="I21" s="42">
        <v>0</v>
      </c>
      <c r="J21" s="42">
        <v>3.0792006792173601E-2</v>
      </c>
      <c r="K21" s="42">
        <v>4.4000000000000003E-3</v>
      </c>
      <c r="L21" s="40" t="s">
        <v>10</v>
      </c>
      <c r="M21" s="65" t="s">
        <v>11</v>
      </c>
      <c r="N21" s="65" t="s">
        <v>2</v>
      </c>
      <c r="P21" s="46"/>
    </row>
    <row r="22" spans="2:16" x14ac:dyDescent="0.2">
      <c r="B22" s="1" t="s">
        <v>321</v>
      </c>
      <c r="C22" s="1" t="s">
        <v>10</v>
      </c>
      <c r="D22" s="1" t="s">
        <v>10</v>
      </c>
      <c r="E22" s="1" t="s">
        <v>10</v>
      </c>
      <c r="F22" s="39">
        <f>5797091.29-3334</f>
        <v>5793757.29</v>
      </c>
      <c r="G22" s="1" t="s">
        <v>10</v>
      </c>
      <c r="H22" s="39">
        <f>33265.56-16000</f>
        <v>17265.559999999998</v>
      </c>
      <c r="I22" s="1" t="s">
        <v>10</v>
      </c>
      <c r="J22" s="38">
        <v>0.153850074601277</v>
      </c>
      <c r="K22" s="38">
        <f>4.25%-2.05%</f>
        <v>2.2000000000000006E-2</v>
      </c>
      <c r="L22" s="1" t="s">
        <v>10</v>
      </c>
      <c r="M22" s="65" t="s">
        <v>11</v>
      </c>
      <c r="N22" s="65" t="s">
        <v>2</v>
      </c>
      <c r="P22" s="46"/>
    </row>
    <row r="23" spans="2:16" x14ac:dyDescent="0.2">
      <c r="B23" s="40" t="s">
        <v>322</v>
      </c>
      <c r="C23" s="41">
        <v>50007277</v>
      </c>
      <c r="D23" s="40" t="s">
        <v>91</v>
      </c>
      <c r="E23" s="40" t="s">
        <v>315</v>
      </c>
      <c r="F23" s="43">
        <v>4500000</v>
      </c>
      <c r="G23" s="43">
        <v>87.48</v>
      </c>
      <c r="H23" s="43">
        <v>3936.46</v>
      </c>
      <c r="I23" s="42">
        <v>0</v>
      </c>
      <c r="J23" s="42">
        <v>3.5077035709524799E-2</v>
      </c>
      <c r="K23" s="42">
        <v>5.0000000000000001E-3</v>
      </c>
      <c r="L23" s="40" t="s">
        <v>10</v>
      </c>
      <c r="M23" s="65" t="s">
        <v>11</v>
      </c>
      <c r="N23" s="65" t="s">
        <v>2</v>
      </c>
      <c r="P23" s="46"/>
    </row>
    <row r="24" spans="2:16" x14ac:dyDescent="0.2">
      <c r="B24" s="40"/>
      <c r="C24" s="41"/>
      <c r="D24" s="40"/>
      <c r="E24" s="40"/>
      <c r="F24" s="43"/>
      <c r="G24" s="43"/>
      <c r="H24" s="43"/>
      <c r="I24" s="42"/>
      <c r="J24" s="42"/>
      <c r="K24" s="42"/>
      <c r="L24" s="40" t="s">
        <v>10</v>
      </c>
      <c r="M24" s="65" t="s">
        <v>11</v>
      </c>
      <c r="N24" s="65" t="s">
        <v>2</v>
      </c>
      <c r="P24" s="46"/>
    </row>
    <row r="25" spans="2:16" x14ac:dyDescent="0.2">
      <c r="B25" s="40" t="s">
        <v>324</v>
      </c>
      <c r="C25" s="41">
        <v>50007343</v>
      </c>
      <c r="D25" s="40" t="s">
        <v>91</v>
      </c>
      <c r="E25" s="40" t="s">
        <v>325</v>
      </c>
      <c r="F25" s="43">
        <v>1289132</v>
      </c>
      <c r="G25" s="43">
        <v>102.82</v>
      </c>
      <c r="H25" s="43">
        <v>1325.54</v>
      </c>
      <c r="I25" s="42">
        <v>0</v>
      </c>
      <c r="J25" s="42">
        <v>1.1811631240861967E-2</v>
      </c>
      <c r="K25" s="42">
        <v>1.6999999999999999E-3</v>
      </c>
      <c r="L25" s="40" t="s">
        <v>10</v>
      </c>
      <c r="M25" s="65" t="s">
        <v>11</v>
      </c>
      <c r="N25" s="65" t="s">
        <v>2</v>
      </c>
      <c r="P25" s="46"/>
    </row>
    <row r="26" spans="2:16" x14ac:dyDescent="0.2">
      <c r="B26" s="40" t="s">
        <v>326</v>
      </c>
      <c r="C26" s="41">
        <v>50007616</v>
      </c>
      <c r="D26" s="40" t="s">
        <v>91</v>
      </c>
      <c r="E26" s="40" t="s">
        <v>327</v>
      </c>
      <c r="F26" s="43">
        <v>1208.82</v>
      </c>
      <c r="G26" s="43">
        <v>259635.63</v>
      </c>
      <c r="H26" s="43">
        <v>3138.53</v>
      </c>
      <c r="I26" s="42">
        <v>0</v>
      </c>
      <c r="J26" s="42">
        <v>2.796683540170988E-2</v>
      </c>
      <c r="K26" s="42">
        <v>4.0000000000000001E-3</v>
      </c>
      <c r="L26" s="40" t="s">
        <v>10</v>
      </c>
      <c r="M26" s="65" t="s">
        <v>11</v>
      </c>
      <c r="N26" s="65" t="s">
        <v>2</v>
      </c>
      <c r="P26" s="46"/>
    </row>
    <row r="27" spans="2:16" x14ac:dyDescent="0.2">
      <c r="B27" s="40" t="s">
        <v>326</v>
      </c>
      <c r="C27" s="41">
        <v>50007285</v>
      </c>
      <c r="D27" s="40" t="s">
        <v>91</v>
      </c>
      <c r="E27" s="40" t="s">
        <v>328</v>
      </c>
      <c r="F27" s="43">
        <v>1439.92</v>
      </c>
      <c r="G27" s="43">
        <v>260712.05</v>
      </c>
      <c r="H27" s="43">
        <v>3754.04</v>
      </c>
      <c r="I27" s="42">
        <v>2.9999999999999997E-4</v>
      </c>
      <c r="J27" s="42">
        <v>3.3451526278682996E-2</v>
      </c>
      <c r="K27" s="42">
        <v>4.7999999999999996E-3</v>
      </c>
      <c r="L27" s="40" t="s">
        <v>10</v>
      </c>
      <c r="M27" s="65" t="s">
        <v>11</v>
      </c>
      <c r="N27" s="65" t="s">
        <v>2</v>
      </c>
      <c r="P27" s="46"/>
    </row>
    <row r="28" spans="2:16" x14ac:dyDescent="0.2">
      <c r="B28" s="40" t="s">
        <v>329</v>
      </c>
      <c r="C28" s="41">
        <v>50006584</v>
      </c>
      <c r="D28" s="40" t="s">
        <v>91</v>
      </c>
      <c r="E28" s="40" t="s">
        <v>330</v>
      </c>
      <c r="F28" s="43">
        <v>1976.55</v>
      </c>
      <c r="G28" s="43">
        <v>258581.1</v>
      </c>
      <c r="H28" s="43">
        <v>5110.9799999999996</v>
      </c>
      <c r="I28" s="42">
        <v>2.0000000000000001E-4</v>
      </c>
      <c r="J28" s="42">
        <v>4.5542956862426404E-2</v>
      </c>
      <c r="K28" s="42">
        <v>6.4999999999999997E-3</v>
      </c>
      <c r="L28" s="40" t="s">
        <v>10</v>
      </c>
      <c r="M28" s="65" t="s">
        <v>11</v>
      </c>
      <c r="N28" s="65" t="s">
        <v>2</v>
      </c>
      <c r="P28" s="46"/>
    </row>
    <row r="29" spans="2:16" x14ac:dyDescent="0.2">
      <c r="B29" s="1" t="s">
        <v>331</v>
      </c>
      <c r="C29" s="1" t="s">
        <v>10</v>
      </c>
      <c r="D29" s="1" t="s">
        <v>10</v>
      </c>
      <c r="E29" s="1" t="s">
        <v>10</v>
      </c>
      <c r="F29" s="39">
        <v>21958095.719999999</v>
      </c>
      <c r="G29" s="1" t="s">
        <v>10</v>
      </c>
      <c r="H29" s="39">
        <v>73211.11</v>
      </c>
      <c r="I29" s="1" t="s">
        <v>10</v>
      </c>
      <c r="J29" s="38">
        <v>0.6523700786503478</v>
      </c>
      <c r="K29" s="38">
        <v>9.3600000000000003E-2</v>
      </c>
      <c r="L29" s="1" t="s">
        <v>10</v>
      </c>
      <c r="M29" s="65" t="s">
        <v>11</v>
      </c>
      <c r="N29" s="65" t="s">
        <v>2</v>
      </c>
      <c r="P29" s="46"/>
    </row>
    <row r="30" spans="2:16" x14ac:dyDescent="0.2">
      <c r="B30" s="1" t="s">
        <v>306</v>
      </c>
      <c r="C30" s="1" t="s">
        <v>10</v>
      </c>
      <c r="D30" s="1" t="s">
        <v>10</v>
      </c>
      <c r="E30" s="1" t="s">
        <v>10</v>
      </c>
      <c r="F30" s="39">
        <v>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1" t="s">
        <v>10</v>
      </c>
      <c r="M30" s="65" t="s">
        <v>11</v>
      </c>
      <c r="N30" s="65" t="s">
        <v>2</v>
      </c>
      <c r="P30" s="46"/>
    </row>
    <row r="31" spans="2:16" x14ac:dyDescent="0.2">
      <c r="B31" s="1" t="s">
        <v>313</v>
      </c>
      <c r="C31" s="1" t="s">
        <v>10</v>
      </c>
      <c r="D31" s="1" t="s">
        <v>10</v>
      </c>
      <c r="E31" s="1" t="s">
        <v>10</v>
      </c>
      <c r="F31" s="39">
        <v>4504108.3</v>
      </c>
      <c r="G31" s="1" t="s">
        <v>10</v>
      </c>
      <c r="H31" s="39">
        <v>20180.28</v>
      </c>
      <c r="I31" s="1" t="s">
        <v>10</v>
      </c>
      <c r="J31" s="38">
        <v>0.17982258226635328</v>
      </c>
      <c r="K31" s="38">
        <v>2.58E-2</v>
      </c>
      <c r="L31" s="1" t="s">
        <v>10</v>
      </c>
      <c r="M31" s="65" t="s">
        <v>11</v>
      </c>
      <c r="N31" s="65" t="s">
        <v>2</v>
      </c>
      <c r="P31" s="46"/>
    </row>
    <row r="32" spans="2:16" x14ac:dyDescent="0.2">
      <c r="B32" s="40" t="s">
        <v>332</v>
      </c>
      <c r="C32" s="41">
        <v>62018809</v>
      </c>
      <c r="D32" s="40" t="s">
        <v>52</v>
      </c>
      <c r="E32" s="40" t="s">
        <v>333</v>
      </c>
      <c r="F32" s="43">
        <v>59.05</v>
      </c>
      <c r="G32" s="43">
        <v>113896.22</v>
      </c>
      <c r="H32" s="43">
        <v>237.48</v>
      </c>
      <c r="I32" s="42">
        <v>0</v>
      </c>
      <c r="J32" s="42">
        <v>2.1161384696651176E-3</v>
      </c>
      <c r="K32" s="42">
        <v>2.9999999999999997E-4</v>
      </c>
      <c r="L32" s="40" t="s">
        <v>10</v>
      </c>
      <c r="M32" s="65" t="s">
        <v>11</v>
      </c>
      <c r="N32" s="65" t="s">
        <v>2</v>
      </c>
      <c r="P32" s="46"/>
    </row>
    <row r="33" spans="2:16" x14ac:dyDescent="0.2">
      <c r="B33" s="40" t="s">
        <v>334</v>
      </c>
      <c r="C33" s="41">
        <v>62012091</v>
      </c>
      <c r="D33" s="40" t="s">
        <v>52</v>
      </c>
      <c r="E33" s="40" t="s">
        <v>335</v>
      </c>
      <c r="F33" s="43">
        <v>2238.8000000000002</v>
      </c>
      <c r="G33" s="43">
        <v>114108.76</v>
      </c>
      <c r="H33" s="43">
        <v>9020.5300000000007</v>
      </c>
      <c r="I33" s="42">
        <v>0</v>
      </c>
      <c r="J33" s="42">
        <v>8.0380202752940388E-2</v>
      </c>
      <c r="K33" s="42">
        <v>1.15E-2</v>
      </c>
      <c r="L33" s="40" t="s">
        <v>10</v>
      </c>
      <c r="M33" s="65" t="s">
        <v>11</v>
      </c>
      <c r="N33" s="65" t="s">
        <v>2</v>
      </c>
      <c r="P33" s="46"/>
    </row>
    <row r="34" spans="2:16" x14ac:dyDescent="0.2">
      <c r="B34" s="40" t="s">
        <v>336</v>
      </c>
      <c r="C34" s="41">
        <v>50006956</v>
      </c>
      <c r="D34" s="40" t="s">
        <v>91</v>
      </c>
      <c r="E34" s="40" t="s">
        <v>337</v>
      </c>
      <c r="F34" s="43">
        <v>4500000</v>
      </c>
      <c r="G34" s="43">
        <v>46.99</v>
      </c>
      <c r="H34" s="43">
        <v>2114.5500000000002</v>
      </c>
      <c r="I34" s="42">
        <v>0</v>
      </c>
      <c r="J34" s="42">
        <v>1.8842347149361525E-2</v>
      </c>
      <c r="K34" s="42">
        <v>2.7000000000000001E-3</v>
      </c>
      <c r="L34" s="40" t="s">
        <v>10</v>
      </c>
      <c r="M34" s="65" t="s">
        <v>11</v>
      </c>
      <c r="N34" s="65" t="s">
        <v>2</v>
      </c>
      <c r="P34" s="46"/>
    </row>
    <row r="35" spans="2:16" x14ac:dyDescent="0.2">
      <c r="B35" s="40" t="s">
        <v>338</v>
      </c>
      <c r="C35" s="41">
        <v>62018825</v>
      </c>
      <c r="D35" s="40" t="s">
        <v>52</v>
      </c>
      <c r="E35" s="40" t="s">
        <v>339</v>
      </c>
      <c r="F35" s="43">
        <v>1810.45</v>
      </c>
      <c r="G35" s="43">
        <v>137777.87</v>
      </c>
      <c r="H35" s="43">
        <v>8807.7199999999993</v>
      </c>
      <c r="I35" s="42">
        <v>0</v>
      </c>
      <c r="J35" s="42">
        <v>7.8483893894386259E-2</v>
      </c>
      <c r="K35" s="42">
        <v>1.1299999999999999E-2</v>
      </c>
      <c r="L35" s="40" t="s">
        <v>10</v>
      </c>
      <c r="M35" s="65" t="s">
        <v>11</v>
      </c>
      <c r="N35" s="65" t="s">
        <v>2</v>
      </c>
      <c r="P35" s="46"/>
    </row>
    <row r="36" spans="2:16" x14ac:dyDescent="0.2">
      <c r="B36" s="1" t="s">
        <v>318</v>
      </c>
      <c r="C36" s="1" t="s">
        <v>10</v>
      </c>
      <c r="D36" s="1" t="s">
        <v>10</v>
      </c>
      <c r="E36" s="1" t="s">
        <v>10</v>
      </c>
      <c r="F36" s="39">
        <v>5260368</v>
      </c>
      <c r="G36" s="1" t="s">
        <v>10</v>
      </c>
      <c r="H36" s="39">
        <v>20047.96</v>
      </c>
      <c r="I36" s="1" t="s">
        <v>10</v>
      </c>
      <c r="J36" s="38">
        <v>0.17864350427112805</v>
      </c>
      <c r="K36" s="38">
        <v>2.5600000000000001E-2</v>
      </c>
      <c r="L36" s="1" t="s">
        <v>10</v>
      </c>
      <c r="M36" s="65" t="s">
        <v>11</v>
      </c>
      <c r="N36" s="65" t="s">
        <v>2</v>
      </c>
      <c r="P36" s="46"/>
    </row>
    <row r="37" spans="2:16" x14ac:dyDescent="0.2">
      <c r="B37" s="40" t="s">
        <v>340</v>
      </c>
      <c r="C37" s="41">
        <v>62013909</v>
      </c>
      <c r="D37" s="40" t="s">
        <v>52</v>
      </c>
      <c r="E37" s="40" t="s">
        <v>341</v>
      </c>
      <c r="F37" s="43">
        <v>550000</v>
      </c>
      <c r="G37" s="43">
        <v>108.65</v>
      </c>
      <c r="H37" s="43">
        <v>2110.11</v>
      </c>
      <c r="I37" s="42">
        <v>7.3000000000000001E-3</v>
      </c>
      <c r="J37" s="42">
        <v>1.8802783165845806E-2</v>
      </c>
      <c r="K37" s="42">
        <v>2.7000000000000001E-3</v>
      </c>
      <c r="L37" s="40" t="s">
        <v>10</v>
      </c>
      <c r="M37" s="65" t="s">
        <v>11</v>
      </c>
      <c r="N37" s="65" t="s">
        <v>2</v>
      </c>
      <c r="P37" s="46"/>
    </row>
    <row r="38" spans="2:16" x14ac:dyDescent="0.2">
      <c r="B38" s="40" t="s">
        <v>342</v>
      </c>
      <c r="C38" s="41">
        <v>62004453</v>
      </c>
      <c r="D38" s="40" t="s">
        <v>52</v>
      </c>
      <c r="E38" s="40" t="s">
        <v>343</v>
      </c>
      <c r="F38" s="43">
        <v>1000003</v>
      </c>
      <c r="G38" s="43">
        <v>154.88999999999999</v>
      </c>
      <c r="H38" s="43">
        <v>5469.04</v>
      </c>
      <c r="I38" s="42">
        <v>0</v>
      </c>
      <c r="J38" s="42">
        <v>4.8733560451984653E-2</v>
      </c>
      <c r="K38" s="42">
        <v>7.0000000000000001E-3</v>
      </c>
      <c r="L38" s="40" t="s">
        <v>10</v>
      </c>
      <c r="M38" s="65" t="s">
        <v>11</v>
      </c>
      <c r="N38" s="65" t="s">
        <v>2</v>
      </c>
      <c r="P38" s="46"/>
    </row>
    <row r="39" spans="2:16" x14ac:dyDescent="0.2">
      <c r="B39" s="40" t="s">
        <v>344</v>
      </c>
      <c r="C39" s="41">
        <v>62018791</v>
      </c>
      <c r="D39" s="40" t="s">
        <v>52</v>
      </c>
      <c r="E39" s="40" t="s">
        <v>345</v>
      </c>
      <c r="F39" s="43">
        <v>1000000</v>
      </c>
      <c r="G39" s="43">
        <v>150.5</v>
      </c>
      <c r="H39" s="43">
        <v>5314.05</v>
      </c>
      <c r="I39" s="42">
        <v>1.7899999999999999E-2</v>
      </c>
      <c r="J39" s="42">
        <v>4.7352474459844696E-2</v>
      </c>
      <c r="K39" s="42">
        <v>6.7999999999999996E-3</v>
      </c>
      <c r="L39" s="40" t="s">
        <v>10</v>
      </c>
      <c r="M39" s="65" t="s">
        <v>11</v>
      </c>
      <c r="N39" s="65" t="s">
        <v>2</v>
      </c>
      <c r="P39" s="46"/>
    </row>
    <row r="40" spans="2:16" x14ac:dyDescent="0.2">
      <c r="B40" s="40" t="s">
        <v>346</v>
      </c>
      <c r="C40" s="41">
        <v>62017843</v>
      </c>
      <c r="D40" s="40" t="s">
        <v>52</v>
      </c>
      <c r="E40" s="40" t="s">
        <v>347</v>
      </c>
      <c r="F40" s="43">
        <v>1000000</v>
      </c>
      <c r="G40" s="43">
        <v>116.06</v>
      </c>
      <c r="H40" s="43">
        <v>4098.01</v>
      </c>
      <c r="I40" s="42">
        <v>5.1999999999999998E-3</v>
      </c>
      <c r="J40" s="42">
        <v>3.651657659622852E-2</v>
      </c>
      <c r="K40" s="42">
        <v>5.1999999999999998E-3</v>
      </c>
      <c r="L40" s="40" t="s">
        <v>10</v>
      </c>
      <c r="M40" s="65" t="s">
        <v>11</v>
      </c>
      <c r="N40" s="65" t="s">
        <v>2</v>
      </c>
      <c r="P40" s="46"/>
    </row>
    <row r="41" spans="2:16" x14ac:dyDescent="0.2">
      <c r="B41" s="40" t="s">
        <v>348</v>
      </c>
      <c r="C41" s="41">
        <v>62018775</v>
      </c>
      <c r="D41" s="40" t="s">
        <v>52</v>
      </c>
      <c r="E41" s="40" t="s">
        <v>349</v>
      </c>
      <c r="F41" s="43">
        <v>241827</v>
      </c>
      <c r="G41" s="43">
        <v>87.87</v>
      </c>
      <c r="H41" s="43">
        <v>750.29</v>
      </c>
      <c r="I41" s="42">
        <v>0</v>
      </c>
      <c r="J41" s="42">
        <v>6.685689457659765E-3</v>
      </c>
      <c r="K41" s="42">
        <v>1E-3</v>
      </c>
      <c r="L41" s="40" t="s">
        <v>10</v>
      </c>
      <c r="M41" s="65" t="s">
        <v>11</v>
      </c>
      <c r="N41" s="65" t="s">
        <v>2</v>
      </c>
      <c r="P41" s="46"/>
    </row>
    <row r="42" spans="2:16" x14ac:dyDescent="0.2">
      <c r="B42" s="40" t="s">
        <v>350</v>
      </c>
      <c r="C42" s="41">
        <v>62018767</v>
      </c>
      <c r="D42" s="40" t="s">
        <v>52</v>
      </c>
      <c r="E42" s="40" t="s">
        <v>349</v>
      </c>
      <c r="F42" s="43">
        <v>999999</v>
      </c>
      <c r="G42" s="43">
        <v>61.64</v>
      </c>
      <c r="H42" s="43">
        <v>2176.5100000000002</v>
      </c>
      <c r="I42" s="42">
        <v>1.5E-3</v>
      </c>
      <c r="J42" s="42">
        <v>1.9394460757161974E-2</v>
      </c>
      <c r="K42" s="42">
        <v>2.8E-3</v>
      </c>
      <c r="L42" s="40" t="s">
        <v>10</v>
      </c>
      <c r="M42" s="65" t="s">
        <v>11</v>
      </c>
      <c r="N42" s="65" t="s">
        <v>2</v>
      </c>
      <c r="P42" s="46"/>
    </row>
    <row r="43" spans="2:16" x14ac:dyDescent="0.2">
      <c r="B43" s="40" t="s">
        <v>351</v>
      </c>
      <c r="C43" s="41">
        <v>62017975</v>
      </c>
      <c r="D43" s="40" t="s">
        <v>52</v>
      </c>
      <c r="E43" s="40" t="s">
        <v>352</v>
      </c>
      <c r="F43" s="43">
        <v>468539</v>
      </c>
      <c r="G43" s="43">
        <v>7.85</v>
      </c>
      <c r="H43" s="43">
        <v>129.94999999999999</v>
      </c>
      <c r="I43" s="42">
        <v>0</v>
      </c>
      <c r="J43" s="42">
        <v>1.1579593824026528E-3</v>
      </c>
      <c r="K43" s="42">
        <v>2.0000000000000001E-4</v>
      </c>
      <c r="L43" s="40" t="s">
        <v>10</v>
      </c>
      <c r="M43" s="65" t="s">
        <v>11</v>
      </c>
      <c r="N43" s="65" t="s">
        <v>2</v>
      </c>
      <c r="P43" s="46"/>
    </row>
    <row r="44" spans="2:16" x14ac:dyDescent="0.2">
      <c r="B44" s="1" t="s">
        <v>321</v>
      </c>
      <c r="C44" s="1" t="s">
        <v>10</v>
      </c>
      <c r="D44" s="1" t="s">
        <v>10</v>
      </c>
      <c r="E44" s="1" t="s">
        <v>10</v>
      </c>
      <c r="F44" s="39">
        <v>12193619.42</v>
      </c>
      <c r="G44" s="1" t="s">
        <v>10</v>
      </c>
      <c r="H44" s="39">
        <v>32982.870000000003</v>
      </c>
      <c r="I44" s="1" t="s">
        <v>10</v>
      </c>
      <c r="J44" s="38">
        <v>0.29390399211286644</v>
      </c>
      <c r="K44" s="38">
        <v>4.2200000000000001E-2</v>
      </c>
      <c r="L44" s="1" t="s">
        <v>10</v>
      </c>
      <c r="M44" s="65" t="s">
        <v>11</v>
      </c>
      <c r="N44" s="65" t="s">
        <v>2</v>
      </c>
      <c r="P44" s="46"/>
    </row>
    <row r="45" spans="2:16" x14ac:dyDescent="0.2">
      <c r="B45" s="40" t="s">
        <v>353</v>
      </c>
      <c r="C45" s="41">
        <v>62014170</v>
      </c>
      <c r="D45" s="40" t="s">
        <v>52</v>
      </c>
      <c r="E45" s="40" t="s">
        <v>354</v>
      </c>
      <c r="F45" s="43">
        <v>695750</v>
      </c>
      <c r="G45" s="43">
        <v>117.99</v>
      </c>
      <c r="H45" s="43">
        <v>2898.68</v>
      </c>
      <c r="I45" s="42">
        <v>0</v>
      </c>
      <c r="J45" s="42">
        <v>2.5829578319222179E-2</v>
      </c>
      <c r="K45" s="42">
        <v>3.7000000000000002E-3</v>
      </c>
      <c r="L45" s="40" t="s">
        <v>10</v>
      </c>
      <c r="M45" s="65" t="s">
        <v>11</v>
      </c>
      <c r="N45" s="65" t="s">
        <v>2</v>
      </c>
      <c r="P45" s="46"/>
    </row>
    <row r="46" spans="2:16" x14ac:dyDescent="0.2">
      <c r="B46" s="40" t="s">
        <v>355</v>
      </c>
      <c r="C46" s="41">
        <v>62019302</v>
      </c>
      <c r="D46" s="40" t="s">
        <v>58</v>
      </c>
      <c r="E46" s="40" t="s">
        <v>356</v>
      </c>
      <c r="F46" s="43">
        <v>591312.47</v>
      </c>
      <c r="G46" s="43">
        <v>110.11</v>
      </c>
      <c r="H46" s="43">
        <v>2445.88</v>
      </c>
      <c r="I46" s="42">
        <v>0</v>
      </c>
      <c r="J46" s="42">
        <v>2.1794764865186618E-2</v>
      </c>
      <c r="K46" s="42">
        <v>3.0999999999999999E-3</v>
      </c>
      <c r="L46" s="40" t="s">
        <v>10</v>
      </c>
      <c r="M46" s="65" t="s">
        <v>11</v>
      </c>
      <c r="N46" s="65" t="s">
        <v>2</v>
      </c>
      <c r="P46" s="46"/>
    </row>
    <row r="47" spans="2:16" x14ac:dyDescent="0.2">
      <c r="B47" s="40" t="s">
        <v>357</v>
      </c>
      <c r="C47" s="41">
        <v>62017553</v>
      </c>
      <c r="D47" s="40" t="s">
        <v>52</v>
      </c>
      <c r="E47" s="40" t="s">
        <v>358</v>
      </c>
      <c r="F47" s="43">
        <v>1500000</v>
      </c>
      <c r="G47" s="43">
        <v>14.09</v>
      </c>
      <c r="H47" s="43">
        <v>746.33</v>
      </c>
      <c r="I47" s="42">
        <v>1.06E-2</v>
      </c>
      <c r="J47" s="42">
        <v>6.6504026615511512E-3</v>
      </c>
      <c r="K47" s="42">
        <v>8.9999999999999998E-4</v>
      </c>
      <c r="L47" s="40" t="s">
        <v>10</v>
      </c>
      <c r="M47" s="65" t="s">
        <v>11</v>
      </c>
      <c r="N47" s="65" t="s">
        <v>2</v>
      </c>
      <c r="P47" s="46"/>
    </row>
    <row r="48" spans="2:16" x14ac:dyDescent="0.2">
      <c r="B48" s="40" t="s">
        <v>359</v>
      </c>
      <c r="C48" s="41">
        <v>62020920</v>
      </c>
      <c r="D48" s="40" t="s">
        <v>52</v>
      </c>
      <c r="E48" s="40" t="s">
        <v>360</v>
      </c>
      <c r="F48" s="43">
        <v>227123</v>
      </c>
      <c r="G48" s="43">
        <v>100</v>
      </c>
      <c r="H48" s="43">
        <v>801.97</v>
      </c>
      <c r="I48" s="42">
        <v>0</v>
      </c>
      <c r="J48" s="42">
        <v>7.1461999684913867E-3</v>
      </c>
      <c r="K48" s="42">
        <v>1E-3</v>
      </c>
      <c r="L48" s="40" t="s">
        <v>10</v>
      </c>
      <c r="M48" s="65" t="s">
        <v>11</v>
      </c>
      <c r="N48" s="65" t="s">
        <v>2</v>
      </c>
      <c r="P48" s="46"/>
    </row>
    <row r="49" spans="2:16" x14ac:dyDescent="0.2">
      <c r="B49" s="40" t="s">
        <v>361</v>
      </c>
      <c r="C49" s="41">
        <v>62020086</v>
      </c>
      <c r="D49" s="40" t="s">
        <v>58</v>
      </c>
      <c r="E49" s="40" t="s">
        <v>362</v>
      </c>
      <c r="F49" s="43">
        <v>1136223.5</v>
      </c>
      <c r="G49" s="43">
        <v>77.400000000000006</v>
      </c>
      <c r="H49" s="43">
        <v>3303.95</v>
      </c>
      <c r="I49" s="42">
        <v>0</v>
      </c>
      <c r="J49" s="42">
        <v>2.944086111188338E-2</v>
      </c>
      <c r="K49" s="42">
        <v>4.1999999999999997E-3</v>
      </c>
      <c r="L49" s="40" t="s">
        <v>10</v>
      </c>
      <c r="M49" s="65" t="s">
        <v>11</v>
      </c>
      <c r="N49" s="65" t="s">
        <v>2</v>
      </c>
      <c r="P49" s="46"/>
    </row>
    <row r="50" spans="2:16" x14ac:dyDescent="0.2">
      <c r="B50" s="40" t="s">
        <v>517</v>
      </c>
      <c r="C50" s="41">
        <v>62020870</v>
      </c>
      <c r="D50" s="40" t="s">
        <v>52</v>
      </c>
      <c r="E50" s="40" t="s">
        <v>363</v>
      </c>
      <c r="F50" s="43">
        <v>68625.59</v>
      </c>
      <c r="G50" s="43">
        <v>1718.87</v>
      </c>
      <c r="H50" s="43">
        <v>4165.12</v>
      </c>
      <c r="I50" s="42">
        <v>0</v>
      </c>
      <c r="J50" s="42">
        <v>3.7114580860584362E-2</v>
      </c>
      <c r="K50" s="42">
        <v>5.3E-3</v>
      </c>
      <c r="L50" s="40" t="s">
        <v>10</v>
      </c>
      <c r="M50" s="65" t="s">
        <v>11</v>
      </c>
      <c r="N50" s="65" t="s">
        <v>2</v>
      </c>
      <c r="P50" s="46"/>
    </row>
    <row r="51" spans="2:16" x14ac:dyDescent="0.2">
      <c r="B51" s="40" t="s">
        <v>364</v>
      </c>
      <c r="C51" s="41">
        <v>50001015</v>
      </c>
      <c r="D51" s="40" t="s">
        <v>91</v>
      </c>
      <c r="E51" s="40" t="s">
        <v>365</v>
      </c>
      <c r="F51" s="43">
        <v>4950000</v>
      </c>
      <c r="G51" s="43">
        <v>97.48</v>
      </c>
      <c r="H51" s="43">
        <v>4825.26</v>
      </c>
      <c r="I51" s="42">
        <v>4.8999999999999998E-3</v>
      </c>
      <c r="J51" s="42">
        <v>4.2996961058347258E-2</v>
      </c>
      <c r="K51" s="42">
        <v>6.1999999999999998E-3</v>
      </c>
      <c r="L51" s="40" t="s">
        <v>10</v>
      </c>
      <c r="M51" s="65" t="s">
        <v>11</v>
      </c>
      <c r="N51" s="65" t="s">
        <v>2</v>
      </c>
      <c r="P51" s="46"/>
    </row>
    <row r="52" spans="2:16" x14ac:dyDescent="0.2">
      <c r="B52" s="40" t="s">
        <v>366</v>
      </c>
      <c r="C52" s="41">
        <v>62019039</v>
      </c>
      <c r="D52" s="40" t="s">
        <v>58</v>
      </c>
      <c r="E52" s="40" t="s">
        <v>367</v>
      </c>
      <c r="F52" s="43">
        <v>1071198.17</v>
      </c>
      <c r="G52" s="43">
        <v>109.96</v>
      </c>
      <c r="H52" s="43">
        <v>4425.1000000000004</v>
      </c>
      <c r="I52" s="42">
        <v>0</v>
      </c>
      <c r="J52" s="42">
        <v>3.9431212489957526E-2</v>
      </c>
      <c r="K52" s="42">
        <v>5.7000000000000002E-3</v>
      </c>
      <c r="L52" s="40" t="s">
        <v>10</v>
      </c>
      <c r="M52" s="65" t="s">
        <v>11</v>
      </c>
      <c r="N52" s="65" t="s">
        <v>2</v>
      </c>
      <c r="P52" s="46"/>
    </row>
    <row r="53" spans="2:16" x14ac:dyDescent="0.2">
      <c r="B53" s="40" t="s">
        <v>368</v>
      </c>
      <c r="C53" s="41">
        <v>62018692</v>
      </c>
      <c r="D53" s="40" t="s">
        <v>58</v>
      </c>
      <c r="E53" s="40" t="s">
        <v>369</v>
      </c>
      <c r="F53" s="43">
        <v>450000</v>
      </c>
      <c r="G53" s="43">
        <v>63.46</v>
      </c>
      <c r="H53" s="43">
        <v>1072.78</v>
      </c>
      <c r="I53" s="42">
        <v>0</v>
      </c>
      <c r="J53" s="42">
        <v>9.5593356387373464E-3</v>
      </c>
      <c r="K53" s="42">
        <v>1.4E-3</v>
      </c>
      <c r="L53" s="40" t="s">
        <v>10</v>
      </c>
      <c r="M53" s="65" t="s">
        <v>11</v>
      </c>
      <c r="N53" s="65" t="s">
        <v>2</v>
      </c>
      <c r="P53" s="46"/>
    </row>
    <row r="54" spans="2:16" x14ac:dyDescent="0.2">
      <c r="B54" s="40" t="s">
        <v>370</v>
      </c>
      <c r="C54" s="41">
        <v>62020862</v>
      </c>
      <c r="D54" s="40" t="s">
        <v>52</v>
      </c>
      <c r="E54" s="40" t="s">
        <v>363</v>
      </c>
      <c r="F54" s="43">
        <v>88095.69</v>
      </c>
      <c r="G54" s="43">
        <v>1339.13</v>
      </c>
      <c r="H54" s="43">
        <v>4165.57</v>
      </c>
      <c r="I54" s="42">
        <v>0</v>
      </c>
      <c r="J54" s="42">
        <v>3.7118590723778523E-2</v>
      </c>
      <c r="K54" s="42">
        <v>5.3E-3</v>
      </c>
      <c r="L54" s="40" t="s">
        <v>10</v>
      </c>
      <c r="M54" s="65" t="s">
        <v>11</v>
      </c>
      <c r="N54" s="65" t="s">
        <v>2</v>
      </c>
      <c r="P54" s="46"/>
    </row>
    <row r="55" spans="2:16" x14ac:dyDescent="0.2">
      <c r="B55" s="40" t="s">
        <v>371</v>
      </c>
      <c r="C55" s="41">
        <v>62020532</v>
      </c>
      <c r="D55" s="40" t="s">
        <v>60</v>
      </c>
      <c r="E55" s="40" t="s">
        <v>372</v>
      </c>
      <c r="F55" s="43">
        <v>923000</v>
      </c>
      <c r="G55" s="43">
        <v>101.72</v>
      </c>
      <c r="H55" s="43">
        <v>2440.42</v>
      </c>
      <c r="I55" s="42">
        <v>0</v>
      </c>
      <c r="J55" s="42">
        <v>2.1746111858430801E-2</v>
      </c>
      <c r="K55" s="42">
        <v>3.0999999999999999E-3</v>
      </c>
      <c r="L55" s="40" t="s">
        <v>10</v>
      </c>
      <c r="M55" s="65" t="s">
        <v>11</v>
      </c>
      <c r="N55" s="65" t="s">
        <v>2</v>
      </c>
      <c r="P55" s="46"/>
    </row>
    <row r="56" spans="2:16" x14ac:dyDescent="0.2">
      <c r="B56" s="40" t="s">
        <v>373</v>
      </c>
      <c r="C56" s="41">
        <v>62018783</v>
      </c>
      <c r="D56" s="40" t="s">
        <v>58</v>
      </c>
      <c r="E56" s="40" t="s">
        <v>374</v>
      </c>
      <c r="F56" s="43">
        <v>492291</v>
      </c>
      <c r="G56" s="43">
        <v>91.48</v>
      </c>
      <c r="H56" s="43">
        <v>1691.82</v>
      </c>
      <c r="I56" s="42">
        <v>0</v>
      </c>
      <c r="J56" s="42">
        <v>1.5075481664766882E-2</v>
      </c>
      <c r="K56" s="42">
        <v>2.2000000000000001E-3</v>
      </c>
      <c r="L56" s="40" t="s">
        <v>10</v>
      </c>
      <c r="M56" s="65" t="s">
        <v>11</v>
      </c>
      <c r="N56" s="65" t="s">
        <v>2</v>
      </c>
      <c r="P56" s="46"/>
    </row>
    <row r="57" spans="2:16" x14ac:dyDescent="0.2">
      <c r="B57" s="36" t="s">
        <v>100</v>
      </c>
      <c r="M57" s="65" t="s">
        <v>11</v>
      </c>
      <c r="N57" s="65" t="s">
        <v>2</v>
      </c>
    </row>
    <row r="58" spans="2:16" x14ac:dyDescent="0.2">
      <c r="B58" s="36" t="s">
        <v>133</v>
      </c>
      <c r="M58" s="65" t="s">
        <v>11</v>
      </c>
      <c r="N58" s="65" t="s">
        <v>2</v>
      </c>
    </row>
    <row r="59" spans="2:16" x14ac:dyDescent="0.2">
      <c r="B59" s="36" t="s">
        <v>134</v>
      </c>
      <c r="M59" s="65" t="s">
        <v>11</v>
      </c>
      <c r="N59" s="65" t="s">
        <v>2</v>
      </c>
    </row>
    <row r="60" spans="2:16" x14ac:dyDescent="0.2">
      <c r="B60" s="36" t="s">
        <v>135</v>
      </c>
      <c r="M60" s="65" t="s">
        <v>11</v>
      </c>
      <c r="N60" s="65" t="s">
        <v>2</v>
      </c>
    </row>
    <row r="61" spans="2:16" x14ac:dyDescent="0.2">
      <c r="B61" s="65" t="s">
        <v>64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spans="2:16" x14ac:dyDescent="0.2">
      <c r="B62" s="65" t="s">
        <v>65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</row>
  </sheetData>
  <mergeCells count="5">
    <mergeCell ref="B5:L5"/>
    <mergeCell ref="B61:L61"/>
    <mergeCell ref="B62:L62"/>
    <mergeCell ref="M6:M60"/>
    <mergeCell ref="N1:N6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6" t="s">
        <v>2</v>
      </c>
    </row>
    <row r="2" spans="2:15" x14ac:dyDescent="0.2">
      <c r="B2" s="37" t="s">
        <v>3</v>
      </c>
      <c r="C2" s="37" t="s">
        <v>4</v>
      </c>
      <c r="O2" s="66" t="s">
        <v>2</v>
      </c>
    </row>
    <row r="3" spans="2:15" x14ac:dyDescent="0.2">
      <c r="B3" s="37" t="s">
        <v>5</v>
      </c>
      <c r="C3" s="37" t="s">
        <v>6</v>
      </c>
      <c r="O3" s="66" t="s">
        <v>2</v>
      </c>
    </row>
    <row r="4" spans="2:15" x14ac:dyDescent="0.2">
      <c r="B4" s="37" t="s">
        <v>7</v>
      </c>
      <c r="C4" s="37">
        <v>299</v>
      </c>
      <c r="O4" s="66" t="s">
        <v>2</v>
      </c>
    </row>
    <row r="5" spans="2:15" x14ac:dyDescent="0.2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">
      <c r="B7" s="3" t="s">
        <v>375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">
      <c r="B8" s="1" t="s">
        <v>67</v>
      </c>
      <c r="C8" s="1" t="s">
        <v>68</v>
      </c>
      <c r="D8" s="1" t="s">
        <v>139</v>
      </c>
      <c r="E8" s="1" t="s">
        <v>72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140</v>
      </c>
      <c r="K8" s="1" t="s">
        <v>76</v>
      </c>
      <c r="L8" s="1" t="s">
        <v>110</v>
      </c>
      <c r="M8" s="1" t="s">
        <v>10</v>
      </c>
      <c r="N8" s="66" t="s">
        <v>11</v>
      </c>
      <c r="O8" s="6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6" t="s">
        <v>11</v>
      </c>
      <c r="O10" s="66" t="s">
        <v>2</v>
      </c>
    </row>
    <row r="11" spans="2:15" x14ac:dyDescent="0.2">
      <c r="B11" s="1" t="s">
        <v>234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">
      <c r="B12" s="1" t="s">
        <v>376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1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">
      <c r="B13" s="40" t="s">
        <v>377</v>
      </c>
      <c r="C13" s="41">
        <v>50007673</v>
      </c>
      <c r="D13" s="40" t="s">
        <v>154</v>
      </c>
      <c r="E13" s="40" t="s">
        <v>91</v>
      </c>
      <c r="F13" s="40" t="s">
        <v>378</v>
      </c>
      <c r="G13" s="43">
        <v>160771</v>
      </c>
      <c r="H13" s="43">
        <v>0</v>
      </c>
      <c r="I13" s="43">
        <v>0</v>
      </c>
      <c r="J13" s="42">
        <v>0</v>
      </c>
      <c r="K13" s="42">
        <v>1</v>
      </c>
      <c r="L13" s="42">
        <v>0</v>
      </c>
      <c r="M13" s="40" t="s">
        <v>10</v>
      </c>
      <c r="N13" s="66" t="s">
        <v>11</v>
      </c>
      <c r="O13" s="66" t="s">
        <v>2</v>
      </c>
    </row>
    <row r="14" spans="2:15" x14ac:dyDescent="0.2">
      <c r="B14" s="1" t="s">
        <v>379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6" t="s">
        <v>11</v>
      </c>
      <c r="O14" s="66" t="s">
        <v>2</v>
      </c>
    </row>
    <row r="15" spans="2:15" x14ac:dyDescent="0.2">
      <c r="B15" s="36" t="s">
        <v>100</v>
      </c>
      <c r="N15" s="66" t="s">
        <v>11</v>
      </c>
      <c r="O15" s="66" t="s">
        <v>2</v>
      </c>
    </row>
    <row r="16" spans="2:15" x14ac:dyDescent="0.2">
      <c r="B16" s="36" t="s">
        <v>133</v>
      </c>
      <c r="N16" s="66" t="s">
        <v>11</v>
      </c>
      <c r="O16" s="66" t="s">
        <v>2</v>
      </c>
    </row>
    <row r="17" spans="2:15" x14ac:dyDescent="0.2">
      <c r="B17" s="36" t="s">
        <v>134</v>
      </c>
      <c r="N17" s="66" t="s">
        <v>11</v>
      </c>
      <c r="O17" s="66" t="s">
        <v>2</v>
      </c>
    </row>
    <row r="18" spans="2:15" x14ac:dyDescent="0.2">
      <c r="B18" s="36" t="s">
        <v>135</v>
      </c>
      <c r="N18" s="66" t="s">
        <v>11</v>
      </c>
      <c r="O18" s="66" t="s">
        <v>2</v>
      </c>
    </row>
    <row r="19" spans="2:15" x14ac:dyDescent="0.2">
      <c r="B19" s="66" t="s">
        <v>64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2:15" x14ac:dyDescent="0.2">
      <c r="B20" s="66" t="s">
        <v>65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3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7" t="s">
        <v>2</v>
      </c>
    </row>
    <row r="2" spans="2:15" x14ac:dyDescent="0.2">
      <c r="B2" s="37" t="s">
        <v>3</v>
      </c>
      <c r="C2" s="37" t="s">
        <v>4</v>
      </c>
      <c r="O2" s="67" t="s">
        <v>2</v>
      </c>
    </row>
    <row r="3" spans="2:15" x14ac:dyDescent="0.2">
      <c r="B3" s="37" t="s">
        <v>5</v>
      </c>
      <c r="C3" s="37" t="s">
        <v>6</v>
      </c>
      <c r="O3" s="67" t="s">
        <v>2</v>
      </c>
    </row>
    <row r="4" spans="2:15" x14ac:dyDescent="0.2">
      <c r="B4" s="37" t="s">
        <v>7</v>
      </c>
      <c r="C4" s="37">
        <v>299</v>
      </c>
      <c r="O4" s="67" t="s">
        <v>2</v>
      </c>
    </row>
    <row r="5" spans="2:15" x14ac:dyDescent="0.2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">
      <c r="B7" s="3" t="s">
        <v>380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">
      <c r="B8" s="1" t="s">
        <v>67</v>
      </c>
      <c r="C8" s="1" t="s">
        <v>68</v>
      </c>
      <c r="D8" s="1" t="s">
        <v>139</v>
      </c>
      <c r="E8" s="1" t="s">
        <v>72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140</v>
      </c>
      <c r="K8" s="1" t="s">
        <v>76</v>
      </c>
      <c r="L8" s="1" t="s">
        <v>110</v>
      </c>
      <c r="M8" s="1" t="s">
        <v>10</v>
      </c>
      <c r="N8" s="67" t="s">
        <v>11</v>
      </c>
      <c r="O8" s="67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151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7" t="s">
        <v>11</v>
      </c>
      <c r="O10" s="67" t="s">
        <v>2</v>
      </c>
    </row>
    <row r="11" spans="2:15" x14ac:dyDescent="0.2">
      <c r="B11" s="1" t="s">
        <v>240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0.82</v>
      </c>
      <c r="J11" s="38">
        <v>0.38400000000000001</v>
      </c>
      <c r="K11" s="38">
        <v>1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">
      <c r="B12" s="1" t="s">
        <v>381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0.82</v>
      </c>
      <c r="J12" s="38">
        <v>0.38400000000000001</v>
      </c>
      <c r="K12" s="38">
        <v>1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">
      <c r="B13" s="1" t="s">
        <v>241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0.82</v>
      </c>
      <c r="J13" s="38">
        <v>0.38400000000000001</v>
      </c>
      <c r="K13" s="38">
        <v>1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">
      <c r="B14" s="40" t="s">
        <v>382</v>
      </c>
      <c r="C14" s="41">
        <v>240620211</v>
      </c>
      <c r="D14" s="40" t="s">
        <v>172</v>
      </c>
      <c r="E14" s="40" t="s">
        <v>91</v>
      </c>
      <c r="F14" s="40" t="s">
        <v>279</v>
      </c>
      <c r="G14" s="43">
        <v>384000</v>
      </c>
      <c r="H14" s="43">
        <v>0.21</v>
      </c>
      <c r="I14" s="43">
        <v>0.82</v>
      </c>
      <c r="J14" s="42">
        <v>0.38400000000000001</v>
      </c>
      <c r="K14" s="42">
        <v>1</v>
      </c>
      <c r="L14" s="42">
        <v>0</v>
      </c>
      <c r="M14" s="40" t="s">
        <v>10</v>
      </c>
      <c r="N14" s="67" t="s">
        <v>11</v>
      </c>
      <c r="O14" s="67" t="s">
        <v>2</v>
      </c>
    </row>
    <row r="15" spans="2:15" x14ac:dyDescent="0.2">
      <c r="B15" s="1" t="s">
        <v>383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">
      <c r="B16" s="1" t="s">
        <v>384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">
      <c r="B17" s="1" t="s">
        <v>243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">
      <c r="B18" s="1" t="s">
        <v>201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">
      <c r="B19" s="1" t="s">
        <v>385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">
      <c r="B20" s="1" t="s">
        <v>241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">
      <c r="B21" s="1" t="s">
        <v>244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">
      <c r="B22" s="1" t="s">
        <v>243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">
      <c r="B23" s="1" t="s">
        <v>245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">
      <c r="B24" s="1" t="s">
        <v>201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38">
        <v>0</v>
      </c>
      <c r="M24" s="1" t="s">
        <v>10</v>
      </c>
      <c r="N24" s="67" t="s">
        <v>11</v>
      </c>
      <c r="O24" s="67" t="s">
        <v>2</v>
      </c>
    </row>
    <row r="25" spans="2:15" x14ac:dyDescent="0.2">
      <c r="B25" s="36" t="s">
        <v>100</v>
      </c>
      <c r="N25" s="67" t="s">
        <v>11</v>
      </c>
      <c r="O25" s="67" t="s">
        <v>2</v>
      </c>
    </row>
    <row r="26" spans="2:15" x14ac:dyDescent="0.2">
      <c r="B26" s="36" t="s">
        <v>133</v>
      </c>
      <c r="N26" s="67" t="s">
        <v>11</v>
      </c>
      <c r="O26" s="67" t="s">
        <v>2</v>
      </c>
    </row>
    <row r="27" spans="2:15" x14ac:dyDescent="0.2">
      <c r="B27" s="36" t="s">
        <v>134</v>
      </c>
      <c r="N27" s="67" t="s">
        <v>11</v>
      </c>
      <c r="O27" s="67" t="s">
        <v>2</v>
      </c>
    </row>
    <row r="28" spans="2:15" x14ac:dyDescent="0.2">
      <c r="B28" s="36" t="s">
        <v>135</v>
      </c>
      <c r="N28" s="67" t="s">
        <v>11</v>
      </c>
      <c r="O28" s="67" t="s">
        <v>2</v>
      </c>
    </row>
    <row r="29" spans="2:15" x14ac:dyDescent="0.2">
      <c r="B29" s="67" t="s">
        <v>64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2:15" x14ac:dyDescent="0.2">
      <c r="B30" s="67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</sheetData>
  <mergeCells count="5">
    <mergeCell ref="B5:M5"/>
    <mergeCell ref="B29:M29"/>
    <mergeCell ref="B30:M30"/>
    <mergeCell ref="N6:N28"/>
    <mergeCell ref="O1:O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9"/>
  <sheetViews>
    <sheetView rightToLeft="1" topLeftCell="A4" workbookViewId="0">
      <selection activeCell="A19" sqref="A19:XFD19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50" t="s">
        <v>2</v>
      </c>
    </row>
    <row r="2" spans="2:14" x14ac:dyDescent="0.2">
      <c r="B2" s="37" t="s">
        <v>3</v>
      </c>
      <c r="C2" s="37" t="s">
        <v>4</v>
      </c>
      <c r="N2" s="50" t="s">
        <v>2</v>
      </c>
    </row>
    <row r="3" spans="2:14" x14ac:dyDescent="0.2">
      <c r="B3" s="37" t="s">
        <v>5</v>
      </c>
      <c r="C3" s="37" t="s">
        <v>6</v>
      </c>
      <c r="N3" s="50" t="s">
        <v>2</v>
      </c>
    </row>
    <row r="4" spans="2:14" x14ac:dyDescent="0.2">
      <c r="B4" s="37" t="s">
        <v>7</v>
      </c>
      <c r="C4" s="37">
        <v>299</v>
      </c>
      <c r="N4" s="50" t="s">
        <v>2</v>
      </c>
    </row>
    <row r="5" spans="2:14" x14ac:dyDescent="0.2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">
      <c r="B6" s="3" t="s">
        <v>66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50" t="s">
        <v>11</v>
      </c>
      <c r="N7" s="50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50" t="s">
        <v>11</v>
      </c>
      <c r="N9" s="50" t="s">
        <v>2</v>
      </c>
    </row>
    <row r="10" spans="2:14" x14ac:dyDescent="0.2">
      <c r="B10" s="1" t="s">
        <v>86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9124.43</v>
      </c>
      <c r="K10" s="38">
        <v>1</v>
      </c>
      <c r="L10" s="38">
        <v>1.17E-2</v>
      </c>
      <c r="M10" s="50" t="s">
        <v>11</v>
      </c>
      <c r="N10" s="50" t="s">
        <v>2</v>
      </c>
    </row>
    <row r="11" spans="2:14" x14ac:dyDescent="0.2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9124.43</v>
      </c>
      <c r="K11" s="38">
        <v>1</v>
      </c>
      <c r="L11" s="38">
        <v>1.17E-2</v>
      </c>
      <c r="M11" s="50" t="s">
        <v>11</v>
      </c>
      <c r="N11" s="50" t="s">
        <v>2</v>
      </c>
    </row>
    <row r="12" spans="2:14" x14ac:dyDescent="0.2">
      <c r="B12" s="1" t="s">
        <v>88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">
      <c r="B13" s="40" t="s">
        <v>511</v>
      </c>
      <c r="C13" s="41">
        <v>111111111</v>
      </c>
      <c r="D13" s="41">
        <v>12</v>
      </c>
      <c r="E13" s="40" t="s">
        <v>89</v>
      </c>
      <c r="F13" s="40" t="s">
        <v>90</v>
      </c>
      <c r="G13" s="40" t="s">
        <v>91</v>
      </c>
      <c r="H13" s="42">
        <v>0</v>
      </c>
      <c r="I13" s="42">
        <v>0</v>
      </c>
      <c r="J13" s="43">
        <v>5725.93</v>
      </c>
      <c r="K13" s="42">
        <v>0.62749999999999995</v>
      </c>
      <c r="L13" s="42">
        <v>7.3000000000000001E-3</v>
      </c>
      <c r="M13" s="50" t="s">
        <v>11</v>
      </c>
      <c r="N13" s="50" t="s">
        <v>2</v>
      </c>
    </row>
    <row r="14" spans="2:14" x14ac:dyDescent="0.2">
      <c r="B14" s="1" t="s">
        <v>92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50" t="s">
        <v>11</v>
      </c>
      <c r="N14" s="50" t="s">
        <v>2</v>
      </c>
    </row>
    <row r="15" spans="2:14" x14ac:dyDescent="0.2">
      <c r="B15" s="40" t="s">
        <v>512</v>
      </c>
      <c r="C15" s="41">
        <v>110003068</v>
      </c>
      <c r="D15" s="41">
        <v>12</v>
      </c>
      <c r="E15" s="40" t="s">
        <v>89</v>
      </c>
      <c r="F15" s="40" t="s">
        <v>90</v>
      </c>
      <c r="G15" s="40" t="s">
        <v>54</v>
      </c>
      <c r="H15" s="42">
        <v>0</v>
      </c>
      <c r="I15" s="42">
        <v>0</v>
      </c>
      <c r="J15" s="43">
        <v>11.02</v>
      </c>
      <c r="K15" s="42">
        <v>1.1999999999999999E-3</v>
      </c>
      <c r="L15" s="42">
        <v>0</v>
      </c>
      <c r="M15" s="50" t="s">
        <v>11</v>
      </c>
      <c r="N15" s="50" t="s">
        <v>2</v>
      </c>
    </row>
    <row r="16" spans="2:14" x14ac:dyDescent="0.2">
      <c r="B16" s="40" t="s">
        <v>513</v>
      </c>
      <c r="C16" s="41">
        <v>110002805</v>
      </c>
      <c r="D16" s="41">
        <v>12</v>
      </c>
      <c r="E16" s="40" t="s">
        <v>89</v>
      </c>
      <c r="F16" s="40" t="s">
        <v>90</v>
      </c>
      <c r="G16" s="40" t="s">
        <v>52</v>
      </c>
      <c r="H16" s="42">
        <v>0</v>
      </c>
      <c r="I16" s="42">
        <v>0</v>
      </c>
      <c r="J16" s="43">
        <v>3066.37</v>
      </c>
      <c r="K16" s="42">
        <v>0.33610000000000001</v>
      </c>
      <c r="L16" s="42">
        <v>3.8999999999999998E-3</v>
      </c>
      <c r="M16" s="50" t="s">
        <v>11</v>
      </c>
      <c r="N16" s="50" t="s">
        <v>2</v>
      </c>
    </row>
    <row r="17" spans="2:14" x14ac:dyDescent="0.2">
      <c r="B17" s="40" t="s">
        <v>514</v>
      </c>
      <c r="C17" s="41">
        <v>110004702</v>
      </c>
      <c r="D17" s="41">
        <v>12</v>
      </c>
      <c r="E17" s="40" t="s">
        <v>89</v>
      </c>
      <c r="F17" s="40" t="s">
        <v>90</v>
      </c>
      <c r="G17" s="40" t="s">
        <v>62</v>
      </c>
      <c r="H17" s="42">
        <v>0</v>
      </c>
      <c r="I17" s="42">
        <v>0</v>
      </c>
      <c r="J17" s="43">
        <v>0</v>
      </c>
      <c r="K17" s="42">
        <v>0</v>
      </c>
      <c r="L17" s="42">
        <v>0</v>
      </c>
      <c r="M17" s="50" t="s">
        <v>11</v>
      </c>
      <c r="N17" s="50" t="s">
        <v>2</v>
      </c>
    </row>
    <row r="18" spans="2:14" x14ac:dyDescent="0.2">
      <c r="B18" s="40" t="s">
        <v>515</v>
      </c>
      <c r="C18" s="41">
        <v>110002987</v>
      </c>
      <c r="D18" s="41">
        <v>12</v>
      </c>
      <c r="E18" s="40" t="s">
        <v>89</v>
      </c>
      <c r="F18" s="40" t="s">
        <v>90</v>
      </c>
      <c r="G18" s="40" t="s">
        <v>58</v>
      </c>
      <c r="H18" s="42">
        <v>0</v>
      </c>
      <c r="I18" s="42">
        <v>0</v>
      </c>
      <c r="J18" s="43">
        <v>321.11</v>
      </c>
      <c r="K18" s="42">
        <v>3.5200000000000002E-2</v>
      </c>
      <c r="L18" s="42">
        <v>4.0000000000000002E-4</v>
      </c>
      <c r="M18" s="50" t="s">
        <v>11</v>
      </c>
      <c r="N18" s="50" t="s">
        <v>2</v>
      </c>
    </row>
    <row r="19" spans="2:14" x14ac:dyDescent="0.2">
      <c r="B19" s="1" t="s">
        <v>93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50" t="s">
        <v>11</v>
      </c>
      <c r="N19" s="50" t="s">
        <v>2</v>
      </c>
    </row>
    <row r="20" spans="2:14" x14ac:dyDescent="0.2">
      <c r="B20" s="1" t="s">
        <v>94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">
      <c r="B21" s="1" t="s">
        <v>95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">
      <c r="B22" s="1" t="s">
        <v>96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0" t="s">
        <v>11</v>
      </c>
      <c r="N22" s="50" t="s">
        <v>2</v>
      </c>
    </row>
    <row r="23" spans="2:14" x14ac:dyDescent="0.2">
      <c r="B23" s="1" t="s">
        <v>97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0" t="s">
        <v>11</v>
      </c>
      <c r="N23" s="50" t="s">
        <v>2</v>
      </c>
    </row>
    <row r="24" spans="2:14" x14ac:dyDescent="0.2">
      <c r="B24" s="1" t="s">
        <v>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8">
        <v>0</v>
      </c>
      <c r="I24" s="38">
        <v>0</v>
      </c>
      <c r="J24" s="39">
        <v>0</v>
      </c>
      <c r="K24" s="38">
        <v>0</v>
      </c>
      <c r="L24" s="38">
        <v>0</v>
      </c>
      <c r="M24" s="50" t="s">
        <v>11</v>
      </c>
      <c r="N24" s="50" t="s">
        <v>2</v>
      </c>
    </row>
    <row r="25" spans="2:14" x14ac:dyDescent="0.2">
      <c r="B25" s="1" t="s">
        <v>99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">
      <c r="B26" s="1" t="s">
        <v>97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0" t="s">
        <v>11</v>
      </c>
      <c r="N26" s="50" t="s">
        <v>2</v>
      </c>
    </row>
    <row r="27" spans="2:14" x14ac:dyDescent="0.2">
      <c r="B27" s="36" t="s">
        <v>100</v>
      </c>
      <c r="M27" s="50" t="s">
        <v>11</v>
      </c>
      <c r="N27" s="50" t="s">
        <v>2</v>
      </c>
    </row>
    <row r="28" spans="2:14" x14ac:dyDescent="0.2">
      <c r="B28" s="50" t="s">
        <v>64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4" x14ac:dyDescent="0.2">
      <c r="B29" s="50" t="s">
        <v>65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8" t="s">
        <v>2</v>
      </c>
    </row>
    <row r="2" spans="2:14" x14ac:dyDescent="0.2">
      <c r="B2" s="37" t="s">
        <v>3</v>
      </c>
      <c r="C2" s="37" t="s">
        <v>4</v>
      </c>
      <c r="N2" s="68" t="s">
        <v>2</v>
      </c>
    </row>
    <row r="3" spans="2:14" x14ac:dyDescent="0.2">
      <c r="B3" s="37" t="s">
        <v>5</v>
      </c>
      <c r="C3" s="37" t="s">
        <v>6</v>
      </c>
      <c r="N3" s="68" t="s">
        <v>2</v>
      </c>
    </row>
    <row r="4" spans="2:14" x14ac:dyDescent="0.2">
      <c r="B4" s="37" t="s">
        <v>7</v>
      </c>
      <c r="C4" s="37">
        <v>299</v>
      </c>
      <c r="N4" s="68" t="s">
        <v>2</v>
      </c>
    </row>
    <row r="5" spans="2:14" x14ac:dyDescent="0.2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">
      <c r="B7" s="3" t="s">
        <v>386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">
      <c r="B8" s="1" t="s">
        <v>67</v>
      </c>
      <c r="C8" s="1" t="s">
        <v>68</v>
      </c>
      <c r="D8" s="1" t="s">
        <v>139</v>
      </c>
      <c r="E8" s="1" t="s">
        <v>72</v>
      </c>
      <c r="F8" s="1" t="s">
        <v>104</v>
      </c>
      <c r="G8" s="3" t="s">
        <v>106</v>
      </c>
      <c r="H8" s="3" t="s">
        <v>107</v>
      </c>
      <c r="I8" s="1" t="s">
        <v>12</v>
      </c>
      <c r="J8" s="1" t="s">
        <v>76</v>
      </c>
      <c r="K8" s="1" t="s">
        <v>110</v>
      </c>
      <c r="L8" s="1" t="s">
        <v>10</v>
      </c>
      <c r="M8" s="68" t="s">
        <v>11</v>
      </c>
      <c r="N8" s="68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8" t="s">
        <v>11</v>
      </c>
      <c r="N10" s="68" t="s">
        <v>2</v>
      </c>
    </row>
    <row r="11" spans="2:14" x14ac:dyDescent="0.2">
      <c r="B11" s="1" t="s">
        <v>247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-3299.62</v>
      </c>
      <c r="J11" s="38">
        <v>1</v>
      </c>
      <c r="K11" s="38">
        <v>-4.1999999999999997E-3</v>
      </c>
      <c r="L11" s="1" t="s">
        <v>10</v>
      </c>
      <c r="M11" s="68" t="s">
        <v>11</v>
      </c>
      <c r="N11" s="68" t="s">
        <v>2</v>
      </c>
    </row>
    <row r="12" spans="2:14" x14ac:dyDescent="0.2">
      <c r="B12" s="1" t="s">
        <v>387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-3299.62</v>
      </c>
      <c r="J12" s="38">
        <v>1</v>
      </c>
      <c r="K12" s="38">
        <v>-4.1999999999999997E-3</v>
      </c>
      <c r="L12" s="1" t="s">
        <v>10</v>
      </c>
      <c r="M12" s="68" t="s">
        <v>11</v>
      </c>
      <c r="N12" s="68" t="s">
        <v>2</v>
      </c>
    </row>
    <row r="13" spans="2:14" x14ac:dyDescent="0.2">
      <c r="B13" s="1" t="s">
        <v>241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">
      <c r="B14" s="1" t="s">
        <v>383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-3299.62</v>
      </c>
      <c r="J14" s="38">
        <v>1</v>
      </c>
      <c r="K14" s="38">
        <v>-4.1999999999999997E-3</v>
      </c>
      <c r="L14" s="1" t="s">
        <v>10</v>
      </c>
      <c r="M14" s="68" t="s">
        <v>11</v>
      </c>
      <c r="N14" s="68" t="s">
        <v>2</v>
      </c>
    </row>
    <row r="15" spans="2:14" x14ac:dyDescent="0.2">
      <c r="B15" s="40" t="s">
        <v>388</v>
      </c>
      <c r="C15" s="41">
        <v>9915007</v>
      </c>
      <c r="D15" s="40" t="s">
        <v>389</v>
      </c>
      <c r="E15" s="40" t="s">
        <v>52</v>
      </c>
      <c r="F15" s="40" t="s">
        <v>390</v>
      </c>
      <c r="G15" s="43">
        <v>-5500000</v>
      </c>
      <c r="H15" s="43">
        <v>3.35</v>
      </c>
      <c r="I15" s="43">
        <v>-651.25</v>
      </c>
      <c r="J15" s="42">
        <v>0.19739999999999999</v>
      </c>
      <c r="K15" s="42">
        <v>-8.0000000000000004E-4</v>
      </c>
      <c r="L15" s="40" t="s">
        <v>10</v>
      </c>
      <c r="M15" s="68" t="s">
        <v>11</v>
      </c>
      <c r="N15" s="68" t="s">
        <v>2</v>
      </c>
    </row>
    <row r="16" spans="2:14" x14ac:dyDescent="0.2">
      <c r="B16" s="40" t="s">
        <v>391</v>
      </c>
      <c r="C16" s="41">
        <v>9913159</v>
      </c>
      <c r="D16" s="40" t="s">
        <v>389</v>
      </c>
      <c r="E16" s="40" t="s">
        <v>52</v>
      </c>
      <c r="F16" s="40" t="s">
        <v>360</v>
      </c>
      <c r="G16" s="43">
        <v>-40130000</v>
      </c>
      <c r="H16" s="43">
        <v>0.19</v>
      </c>
      <c r="I16" s="43">
        <v>-268.75</v>
      </c>
      <c r="J16" s="42">
        <v>8.14E-2</v>
      </c>
      <c r="K16" s="42">
        <v>-2.9999999999999997E-4</v>
      </c>
      <c r="L16" s="40" t="s">
        <v>10</v>
      </c>
      <c r="M16" s="68" t="s">
        <v>11</v>
      </c>
      <c r="N16" s="68" t="s">
        <v>2</v>
      </c>
    </row>
    <row r="17" spans="2:14" x14ac:dyDescent="0.2">
      <c r="B17" s="40" t="s">
        <v>392</v>
      </c>
      <c r="C17" s="41">
        <v>9915099</v>
      </c>
      <c r="D17" s="40" t="s">
        <v>389</v>
      </c>
      <c r="E17" s="40" t="s">
        <v>52</v>
      </c>
      <c r="F17" s="40" t="s">
        <v>393</v>
      </c>
      <c r="G17" s="43">
        <v>-3000000</v>
      </c>
      <c r="H17" s="43">
        <v>3.92</v>
      </c>
      <c r="I17" s="43">
        <v>-415.07</v>
      </c>
      <c r="J17" s="42">
        <v>0.1258</v>
      </c>
      <c r="K17" s="42">
        <v>-5.0000000000000001E-4</v>
      </c>
      <c r="L17" s="40" t="s">
        <v>10</v>
      </c>
      <c r="M17" s="68" t="s">
        <v>11</v>
      </c>
      <c r="N17" s="68" t="s">
        <v>2</v>
      </c>
    </row>
    <row r="18" spans="2:14" x14ac:dyDescent="0.2">
      <c r="B18" s="40" t="s">
        <v>394</v>
      </c>
      <c r="C18" s="41">
        <v>9914799</v>
      </c>
      <c r="D18" s="40" t="s">
        <v>389</v>
      </c>
      <c r="E18" s="40" t="s">
        <v>52</v>
      </c>
      <c r="F18" s="40" t="s">
        <v>395</v>
      </c>
      <c r="G18" s="43">
        <v>-5000000</v>
      </c>
      <c r="H18" s="43">
        <v>3.3</v>
      </c>
      <c r="I18" s="43">
        <v>-582.07000000000005</v>
      </c>
      <c r="J18" s="42">
        <v>0.1764</v>
      </c>
      <c r="K18" s="42">
        <v>-6.9999999999999999E-4</v>
      </c>
      <c r="L18" s="40" t="s">
        <v>10</v>
      </c>
      <c r="M18" s="68" t="s">
        <v>11</v>
      </c>
      <c r="N18" s="68" t="s">
        <v>2</v>
      </c>
    </row>
    <row r="19" spans="2:14" x14ac:dyDescent="0.2">
      <c r="B19" s="40" t="s">
        <v>396</v>
      </c>
      <c r="C19" s="41">
        <v>9914796</v>
      </c>
      <c r="D19" s="40" t="s">
        <v>389</v>
      </c>
      <c r="E19" s="40" t="s">
        <v>58</v>
      </c>
      <c r="F19" s="40" t="s">
        <v>395</v>
      </c>
      <c r="G19" s="43">
        <v>4200000</v>
      </c>
      <c r="H19" s="43">
        <v>4.3600000000000003</v>
      </c>
      <c r="I19" s="43">
        <v>688.51</v>
      </c>
      <c r="J19" s="42">
        <v>-0.2087</v>
      </c>
      <c r="K19" s="42">
        <v>8.9999999999999998E-4</v>
      </c>
      <c r="L19" s="40" t="s">
        <v>10</v>
      </c>
      <c r="M19" s="68" t="s">
        <v>11</v>
      </c>
      <c r="N19" s="68" t="s">
        <v>2</v>
      </c>
    </row>
    <row r="20" spans="2:14" x14ac:dyDescent="0.2">
      <c r="B20" s="40" t="s">
        <v>397</v>
      </c>
      <c r="C20" s="41">
        <v>9913157</v>
      </c>
      <c r="D20" s="40" t="s">
        <v>389</v>
      </c>
      <c r="E20" s="40" t="s">
        <v>58</v>
      </c>
      <c r="F20" s="40" t="s">
        <v>360</v>
      </c>
      <c r="G20" s="43">
        <v>-7680000</v>
      </c>
      <c r="H20" s="43">
        <v>7.18</v>
      </c>
      <c r="I20" s="43">
        <v>-2070.9899999999998</v>
      </c>
      <c r="J20" s="42">
        <v>0.62760000000000005</v>
      </c>
      <c r="K20" s="42">
        <v>-2.5999999999999999E-3</v>
      </c>
      <c r="L20" s="40" t="s">
        <v>10</v>
      </c>
      <c r="M20" s="68" t="s">
        <v>11</v>
      </c>
      <c r="N20" s="68" t="s">
        <v>2</v>
      </c>
    </row>
    <row r="21" spans="2:14" x14ac:dyDescent="0.2">
      <c r="B21" s="1" t="s">
        <v>384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8" t="s">
        <v>11</v>
      </c>
      <c r="N21" s="68" t="s">
        <v>2</v>
      </c>
    </row>
    <row r="22" spans="2:14" x14ac:dyDescent="0.2">
      <c r="B22" s="1" t="s">
        <v>243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8" t="s">
        <v>11</v>
      </c>
      <c r="N22" s="68" t="s">
        <v>2</v>
      </c>
    </row>
    <row r="23" spans="2:14" x14ac:dyDescent="0.2">
      <c r="B23" s="1" t="s">
        <v>201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">
      <c r="B24" s="1" t="s">
        <v>398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8" t="s">
        <v>11</v>
      </c>
      <c r="N24" s="68" t="s">
        <v>2</v>
      </c>
    </row>
    <row r="25" spans="2:14" x14ac:dyDescent="0.2">
      <c r="B25" s="1" t="s">
        <v>241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8" t="s">
        <v>11</v>
      </c>
      <c r="N25" s="68" t="s">
        <v>2</v>
      </c>
    </row>
    <row r="26" spans="2:14" x14ac:dyDescent="0.2">
      <c r="B26" s="1" t="s">
        <v>244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38">
        <v>0</v>
      </c>
      <c r="K26" s="38">
        <v>0</v>
      </c>
      <c r="L26" s="1" t="s">
        <v>10</v>
      </c>
      <c r="M26" s="68" t="s">
        <v>11</v>
      </c>
      <c r="N26" s="68" t="s">
        <v>2</v>
      </c>
    </row>
    <row r="27" spans="2:14" x14ac:dyDescent="0.2">
      <c r="B27" s="1" t="s">
        <v>243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38">
        <v>0</v>
      </c>
      <c r="K27" s="38">
        <v>0</v>
      </c>
      <c r="L27" s="1" t="s">
        <v>10</v>
      </c>
      <c r="M27" s="68" t="s">
        <v>11</v>
      </c>
      <c r="N27" s="68" t="s">
        <v>2</v>
      </c>
    </row>
    <row r="28" spans="2:14" x14ac:dyDescent="0.2">
      <c r="B28" s="1" t="s">
        <v>201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38">
        <v>0</v>
      </c>
      <c r="K28" s="38">
        <v>0</v>
      </c>
      <c r="L28" s="1" t="s">
        <v>10</v>
      </c>
      <c r="M28" s="68" t="s">
        <v>11</v>
      </c>
      <c r="N28" s="68" t="s">
        <v>2</v>
      </c>
    </row>
    <row r="29" spans="2:14" x14ac:dyDescent="0.2">
      <c r="B29" s="36" t="s">
        <v>100</v>
      </c>
      <c r="M29" s="68" t="s">
        <v>11</v>
      </c>
      <c r="N29" s="68" t="s">
        <v>2</v>
      </c>
    </row>
    <row r="30" spans="2:14" x14ac:dyDescent="0.2">
      <c r="B30" s="36" t="s">
        <v>133</v>
      </c>
      <c r="M30" s="68" t="s">
        <v>11</v>
      </c>
      <c r="N30" s="68" t="s">
        <v>2</v>
      </c>
    </row>
    <row r="31" spans="2:14" x14ac:dyDescent="0.2">
      <c r="B31" s="36" t="s">
        <v>134</v>
      </c>
      <c r="M31" s="68" t="s">
        <v>11</v>
      </c>
      <c r="N31" s="68" t="s">
        <v>2</v>
      </c>
    </row>
    <row r="32" spans="2:14" x14ac:dyDescent="0.2">
      <c r="B32" s="36" t="s">
        <v>135</v>
      </c>
      <c r="M32" s="68" t="s">
        <v>11</v>
      </c>
      <c r="N32" s="68" t="s">
        <v>2</v>
      </c>
    </row>
    <row r="33" spans="2:12" x14ac:dyDescent="0.2">
      <c r="B33" s="68" t="s">
        <v>64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2:12" x14ac:dyDescent="0.2">
      <c r="B34" s="68" t="s">
        <v>65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</row>
  </sheetData>
  <mergeCells count="5">
    <mergeCell ref="B5:L5"/>
    <mergeCell ref="B33:L33"/>
    <mergeCell ref="B34:L34"/>
    <mergeCell ref="M6:M32"/>
    <mergeCell ref="N1:N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9" t="s">
        <v>2</v>
      </c>
    </row>
    <row r="2" spans="2:20" x14ac:dyDescent="0.2">
      <c r="B2" s="37" t="s">
        <v>3</v>
      </c>
      <c r="C2" s="37" t="s">
        <v>4</v>
      </c>
      <c r="T2" s="69" t="s">
        <v>2</v>
      </c>
    </row>
    <row r="3" spans="2:20" x14ac:dyDescent="0.2">
      <c r="B3" s="37" t="s">
        <v>5</v>
      </c>
      <c r="C3" s="37" t="s">
        <v>6</v>
      </c>
      <c r="T3" s="69" t="s">
        <v>2</v>
      </c>
    </row>
    <row r="4" spans="2:20" x14ac:dyDescent="0.2">
      <c r="B4" s="37" t="s">
        <v>7</v>
      </c>
      <c r="C4" s="37">
        <v>299</v>
      </c>
      <c r="T4" s="69" t="s">
        <v>2</v>
      </c>
    </row>
    <row r="5" spans="2:20" x14ac:dyDescent="0.2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">
      <c r="B6" s="3" t="s">
        <v>255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">
      <c r="B7" s="3" t="s">
        <v>399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">
      <c r="B8" s="1" t="s">
        <v>67</v>
      </c>
      <c r="C8" s="1" t="s">
        <v>68</v>
      </c>
      <c r="D8" s="1" t="s">
        <v>249</v>
      </c>
      <c r="E8" s="1" t="s">
        <v>70</v>
      </c>
      <c r="F8" s="1" t="s">
        <v>71</v>
      </c>
      <c r="G8" s="1" t="s">
        <v>104</v>
      </c>
      <c r="H8" s="1" t="s">
        <v>105</v>
      </c>
      <c r="I8" s="1" t="s">
        <v>72</v>
      </c>
      <c r="J8" s="1" t="s">
        <v>73</v>
      </c>
      <c r="K8" s="1" t="s">
        <v>74</v>
      </c>
      <c r="L8" s="3" t="s">
        <v>106</v>
      </c>
      <c r="M8" s="3" t="s">
        <v>107</v>
      </c>
      <c r="N8" s="1" t="s">
        <v>12</v>
      </c>
      <c r="O8" s="1" t="s">
        <v>140</v>
      </c>
      <c r="P8" s="1" t="s">
        <v>76</v>
      </c>
      <c r="Q8" s="1" t="s">
        <v>110</v>
      </c>
      <c r="R8" s="1" t="s">
        <v>10</v>
      </c>
      <c r="S8" s="69" t="s">
        <v>11</v>
      </c>
      <c r="T8" s="69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151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10</v>
      </c>
      <c r="S10" s="69" t="s">
        <v>11</v>
      </c>
      <c r="T10" s="69" t="s">
        <v>2</v>
      </c>
    </row>
    <row r="11" spans="2:20" x14ac:dyDescent="0.2">
      <c r="B11" s="1" t="s">
        <v>400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">
      <c r="B13" s="1" t="s">
        <v>251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">
      <c r="B14" s="1" t="s">
        <v>252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">
      <c r="B15" s="1" t="s">
        <v>253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">
      <c r="B16" s="1" t="s">
        <v>98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">
      <c r="B17" s="1" t="s">
        <v>251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">
      <c r="B18" s="1" t="s">
        <v>252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">
      <c r="B19" s="1" t="s">
        <v>253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">
      <c r="B20" s="36" t="s">
        <v>100</v>
      </c>
      <c r="S20" s="69" t="s">
        <v>11</v>
      </c>
      <c r="T20" s="69" t="s">
        <v>2</v>
      </c>
    </row>
    <row r="21" spans="2:20" x14ac:dyDescent="0.2">
      <c r="B21" s="36" t="s">
        <v>133</v>
      </c>
      <c r="S21" s="69" t="s">
        <v>11</v>
      </c>
      <c r="T21" s="69" t="s">
        <v>2</v>
      </c>
    </row>
    <row r="22" spans="2:20" x14ac:dyDescent="0.2">
      <c r="B22" s="36" t="s">
        <v>134</v>
      </c>
      <c r="S22" s="69" t="s">
        <v>11</v>
      </c>
      <c r="T22" s="69" t="s">
        <v>2</v>
      </c>
    </row>
    <row r="23" spans="2:20" x14ac:dyDescent="0.2">
      <c r="B23" s="36" t="s">
        <v>135</v>
      </c>
      <c r="S23" s="69" t="s">
        <v>11</v>
      </c>
      <c r="T23" s="69" t="s">
        <v>2</v>
      </c>
    </row>
    <row r="24" spans="2:20" x14ac:dyDescent="0.2">
      <c r="B24" s="69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">
      <c r="B25" s="69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44"/>
  <sheetViews>
    <sheetView rightToLeft="1" workbookViewId="0">
      <selection activeCell="B29" sqref="B29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1" customWidth="1"/>
    <col min="9" max="9" width="7" customWidth="1"/>
    <col min="10" max="10" width="16" customWidth="1"/>
    <col min="11" max="11" width="14" customWidth="1"/>
    <col min="12" max="12" width="19" customWidth="1"/>
    <col min="13" max="14" width="15" customWidth="1"/>
    <col min="15" max="15" width="8" customWidth="1"/>
    <col min="16" max="16" width="12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70" t="s">
        <v>2</v>
      </c>
    </row>
    <row r="2" spans="2:21" x14ac:dyDescent="0.2">
      <c r="B2" s="37" t="s">
        <v>3</v>
      </c>
      <c r="C2" s="37" t="s">
        <v>4</v>
      </c>
      <c r="U2" s="70" t="s">
        <v>2</v>
      </c>
    </row>
    <row r="3" spans="2:21" x14ac:dyDescent="0.2">
      <c r="B3" s="37" t="s">
        <v>5</v>
      </c>
      <c r="C3" s="37" t="s">
        <v>6</v>
      </c>
      <c r="U3" s="70" t="s">
        <v>2</v>
      </c>
    </row>
    <row r="4" spans="2:21" x14ac:dyDescent="0.2">
      <c r="B4" s="37" t="s">
        <v>7</v>
      </c>
      <c r="C4" s="37">
        <v>299</v>
      </c>
      <c r="U4" s="70" t="s">
        <v>2</v>
      </c>
    </row>
    <row r="5" spans="2:21" x14ac:dyDescent="0.2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1" x14ac:dyDescent="0.2">
      <c r="B6" s="3" t="s">
        <v>401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1" x14ac:dyDescent="0.2">
      <c r="B7" s="1" t="s">
        <v>67</v>
      </c>
      <c r="C7" s="1" t="s">
        <v>402</v>
      </c>
      <c r="D7" s="1" t="s">
        <v>68</v>
      </c>
      <c r="E7" s="1" t="s">
        <v>69</v>
      </c>
      <c r="F7" s="1" t="s">
        <v>70</v>
      </c>
      <c r="G7" s="1" t="s">
        <v>104</v>
      </c>
      <c r="H7" s="1" t="s">
        <v>71</v>
      </c>
      <c r="I7" s="1" t="s">
        <v>105</v>
      </c>
      <c r="J7" s="1" t="s">
        <v>403</v>
      </c>
      <c r="K7" s="1" t="s">
        <v>72</v>
      </c>
      <c r="L7" s="1" t="s">
        <v>404</v>
      </c>
      <c r="M7" s="1" t="s">
        <v>74</v>
      </c>
      <c r="N7" s="3" t="s">
        <v>106</v>
      </c>
      <c r="O7" s="3" t="s">
        <v>107</v>
      </c>
      <c r="P7" s="1" t="s">
        <v>12</v>
      </c>
      <c r="Q7" s="1" t="s">
        <v>76</v>
      </c>
      <c r="R7" s="1" t="s">
        <v>110</v>
      </c>
      <c r="S7" s="1" t="s">
        <v>10</v>
      </c>
      <c r="T7" s="70" t="s">
        <v>11</v>
      </c>
      <c r="U7" s="70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151</v>
      </c>
      <c r="H8" s="1" t="s">
        <v>10</v>
      </c>
      <c r="I8" s="1" t="s">
        <v>111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112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117</v>
      </c>
      <c r="R9" s="1" t="s">
        <v>118</v>
      </c>
      <c r="S9" s="1" t="s">
        <v>10</v>
      </c>
      <c r="T9" s="70" t="s">
        <v>11</v>
      </c>
      <c r="U9" s="70" t="s">
        <v>2</v>
      </c>
    </row>
    <row r="10" spans="2:21" x14ac:dyDescent="0.2">
      <c r="B10" s="1" t="s">
        <v>405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5.51</v>
      </c>
      <c r="J10" s="1" t="s">
        <v>10</v>
      </c>
      <c r="K10" s="1" t="s">
        <v>10</v>
      </c>
      <c r="L10" s="38">
        <v>3.2417285978578125E-2</v>
      </c>
      <c r="M10" s="38">
        <v>2.3304928167668566E-2</v>
      </c>
      <c r="N10" s="1" t="s">
        <v>10</v>
      </c>
      <c r="O10" s="1" t="s">
        <v>10</v>
      </c>
      <c r="P10" s="39">
        <v>116683.53</v>
      </c>
      <c r="Q10" s="38">
        <v>1</v>
      </c>
      <c r="R10" s="38">
        <v>0.1492</v>
      </c>
      <c r="S10" s="1" t="s">
        <v>10</v>
      </c>
      <c r="T10" s="70" t="s">
        <v>11</v>
      </c>
      <c r="U10" s="70" t="s">
        <v>2</v>
      </c>
    </row>
    <row r="11" spans="2:21" x14ac:dyDescent="0.2">
      <c r="B11" s="1" t="s">
        <v>406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5.51</v>
      </c>
      <c r="J11" s="1" t="s">
        <v>10</v>
      </c>
      <c r="K11" s="1" t="s">
        <v>10</v>
      </c>
      <c r="L11" s="38">
        <v>3.2417285978578125E-2</v>
      </c>
      <c r="M11" s="38">
        <v>2.3304928167668566E-2</v>
      </c>
      <c r="N11" s="1" t="s">
        <v>10</v>
      </c>
      <c r="O11" s="1" t="s">
        <v>10</v>
      </c>
      <c r="P11" s="39">
        <v>116683.53</v>
      </c>
      <c r="Q11" s="38">
        <v>1</v>
      </c>
      <c r="R11" s="38">
        <v>0.1492</v>
      </c>
      <c r="S11" s="1" t="s">
        <v>10</v>
      </c>
      <c r="T11" s="70" t="s">
        <v>11</v>
      </c>
      <c r="U11" s="70" t="s">
        <v>2</v>
      </c>
    </row>
    <row r="12" spans="2:21" x14ac:dyDescent="0.2">
      <c r="B12" s="1" t="s">
        <v>407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2.36</v>
      </c>
      <c r="J12" s="1" t="s">
        <v>10</v>
      </c>
      <c r="K12" s="1" t="s">
        <v>10</v>
      </c>
      <c r="L12" s="38">
        <v>4.3299999999999998E-2</v>
      </c>
      <c r="M12" s="38">
        <v>1.7000000000000001E-2</v>
      </c>
      <c r="N12" s="1" t="s">
        <v>10</v>
      </c>
      <c r="O12" s="1" t="s">
        <v>10</v>
      </c>
      <c r="P12" s="39">
        <v>48049.37</v>
      </c>
      <c r="Q12" s="38">
        <v>0.4118</v>
      </c>
      <c r="R12" s="38">
        <v>6.1400000000000003E-2</v>
      </c>
      <c r="S12" s="1" t="s">
        <v>10</v>
      </c>
      <c r="T12" s="70" t="s">
        <v>11</v>
      </c>
      <c r="U12" s="70" t="s">
        <v>2</v>
      </c>
    </row>
    <row r="13" spans="2:21" x14ac:dyDescent="0.2">
      <c r="B13" s="40" t="s">
        <v>408</v>
      </c>
      <c r="C13" s="40" t="s">
        <v>409</v>
      </c>
      <c r="D13" s="41">
        <v>50006626</v>
      </c>
      <c r="E13" s="41">
        <v>99608</v>
      </c>
      <c r="F13" s="40" t="s">
        <v>410</v>
      </c>
      <c r="G13" s="40" t="s">
        <v>411</v>
      </c>
      <c r="H13" s="40" t="s">
        <v>412</v>
      </c>
      <c r="I13" s="43">
        <v>0.77</v>
      </c>
      <c r="J13" s="40" t="s">
        <v>154</v>
      </c>
      <c r="K13" s="40" t="s">
        <v>91</v>
      </c>
      <c r="L13" s="42">
        <v>0</v>
      </c>
      <c r="M13" s="42">
        <v>0</v>
      </c>
      <c r="N13" s="43">
        <v>717463.41</v>
      </c>
      <c r="O13" s="43">
        <v>100.81</v>
      </c>
      <c r="P13" s="43">
        <v>723.25</v>
      </c>
      <c r="Q13" s="42">
        <v>6.1999999999999998E-3</v>
      </c>
      <c r="R13" s="42">
        <v>8.9999999999999998E-4</v>
      </c>
      <c r="S13" s="40" t="s">
        <v>10</v>
      </c>
      <c r="T13" s="70" t="s">
        <v>11</v>
      </c>
      <c r="U13" s="70" t="s">
        <v>2</v>
      </c>
    </row>
    <row r="14" spans="2:21" x14ac:dyDescent="0.2">
      <c r="B14" s="40" t="s">
        <v>413</v>
      </c>
      <c r="C14" s="40" t="s">
        <v>409</v>
      </c>
      <c r="D14" s="41">
        <v>50007053</v>
      </c>
      <c r="E14" s="41">
        <v>99608</v>
      </c>
      <c r="F14" s="40" t="s">
        <v>410</v>
      </c>
      <c r="G14" s="40" t="s">
        <v>414</v>
      </c>
      <c r="H14" s="40" t="s">
        <v>412</v>
      </c>
      <c r="I14" s="43">
        <v>2.38</v>
      </c>
      <c r="J14" s="40" t="s">
        <v>154</v>
      </c>
      <c r="K14" s="40" t="s">
        <v>91</v>
      </c>
      <c r="L14" s="42">
        <v>4.3299999999999998E-2</v>
      </c>
      <c r="M14" s="42">
        <v>1.7000000000000001E-2</v>
      </c>
      <c r="N14" s="43">
        <v>46202480.890000001</v>
      </c>
      <c r="O14" s="43">
        <v>102.43</v>
      </c>
      <c r="P14" s="43">
        <v>47326.12</v>
      </c>
      <c r="Q14" s="42">
        <v>0.40560000000000002</v>
      </c>
      <c r="R14" s="42">
        <v>6.0499999999999998E-2</v>
      </c>
      <c r="S14" s="40" t="s">
        <v>10</v>
      </c>
      <c r="T14" s="70" t="s">
        <v>11</v>
      </c>
      <c r="U14" s="70" t="s">
        <v>2</v>
      </c>
    </row>
    <row r="15" spans="2:21" x14ac:dyDescent="0.2">
      <c r="B15" s="1" t="s">
        <v>415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13.48</v>
      </c>
      <c r="J15" s="1" t="s">
        <v>10</v>
      </c>
      <c r="K15" s="1" t="s">
        <v>10</v>
      </c>
      <c r="L15" s="38">
        <v>4.2000000000000003E-2</v>
      </c>
      <c r="M15" s="38">
        <v>4.8099999999999997E-2</v>
      </c>
      <c r="N15" s="1" t="s">
        <v>10</v>
      </c>
      <c r="O15" s="1" t="s">
        <v>10</v>
      </c>
      <c r="P15" s="39">
        <v>36079.75</v>
      </c>
      <c r="Q15" s="38">
        <v>0.30919999999999997</v>
      </c>
      <c r="R15" s="38">
        <v>4.6100000000000002E-2</v>
      </c>
      <c r="S15" s="1" t="s">
        <v>10</v>
      </c>
      <c r="T15" s="70" t="s">
        <v>11</v>
      </c>
      <c r="U15" s="70" t="s">
        <v>2</v>
      </c>
    </row>
    <row r="16" spans="2:21" x14ac:dyDescent="0.2">
      <c r="B16" s="40" t="s">
        <v>416</v>
      </c>
      <c r="C16" s="40" t="s">
        <v>409</v>
      </c>
      <c r="D16" s="41">
        <v>50006725</v>
      </c>
      <c r="E16" s="41">
        <v>997602</v>
      </c>
      <c r="F16" s="40" t="s">
        <v>232</v>
      </c>
      <c r="G16" s="40" t="s">
        <v>279</v>
      </c>
      <c r="H16" s="40" t="s">
        <v>124</v>
      </c>
      <c r="I16" s="43">
        <v>12.85</v>
      </c>
      <c r="J16" s="40" t="s">
        <v>154</v>
      </c>
      <c r="K16" s="40" t="s">
        <v>91</v>
      </c>
      <c r="L16" s="42">
        <v>4.7699999999999999E-2</v>
      </c>
      <c r="M16" s="42">
        <v>4.9000000000000002E-2</v>
      </c>
      <c r="N16" s="43">
        <v>15719675</v>
      </c>
      <c r="O16" s="43">
        <v>105.79</v>
      </c>
      <c r="P16" s="43">
        <v>16629.84</v>
      </c>
      <c r="Q16" s="42">
        <v>0.14249999999999999</v>
      </c>
      <c r="R16" s="42">
        <v>2.1299999999999999E-2</v>
      </c>
      <c r="S16" s="40" t="s">
        <v>10</v>
      </c>
      <c r="T16" s="70" t="s">
        <v>11</v>
      </c>
      <c r="U16" s="70" t="s">
        <v>2</v>
      </c>
    </row>
    <row r="17" spans="2:21" x14ac:dyDescent="0.2">
      <c r="B17" s="40" t="s">
        <v>417</v>
      </c>
      <c r="C17" s="40" t="s">
        <v>409</v>
      </c>
      <c r="D17" s="41">
        <v>50007137</v>
      </c>
      <c r="E17" s="41">
        <v>997602</v>
      </c>
      <c r="F17" s="40" t="s">
        <v>232</v>
      </c>
      <c r="G17" s="40" t="s">
        <v>418</v>
      </c>
      <c r="H17" s="40" t="s">
        <v>124</v>
      </c>
      <c r="I17" s="43">
        <v>13.48</v>
      </c>
      <c r="J17" s="40" t="s">
        <v>154</v>
      </c>
      <c r="K17" s="40" t="s">
        <v>91</v>
      </c>
      <c r="L17" s="42">
        <v>3.6600000000000001E-2</v>
      </c>
      <c r="M17" s="42">
        <v>4.6899999999999997E-2</v>
      </c>
      <c r="N17" s="43">
        <v>9543809</v>
      </c>
      <c r="O17" s="43">
        <v>101.8</v>
      </c>
      <c r="P17" s="43">
        <v>9715.6</v>
      </c>
      <c r="Q17" s="42">
        <v>8.3299999999999999E-2</v>
      </c>
      <c r="R17" s="42">
        <v>1.24E-2</v>
      </c>
      <c r="S17" s="40" t="s">
        <v>10</v>
      </c>
      <c r="T17" s="70" t="s">
        <v>11</v>
      </c>
      <c r="U17" s="70" t="s">
        <v>2</v>
      </c>
    </row>
    <row r="18" spans="2:21" x14ac:dyDescent="0.2">
      <c r="B18" s="40" t="s">
        <v>419</v>
      </c>
      <c r="C18" s="40" t="s">
        <v>409</v>
      </c>
      <c r="D18" s="41">
        <v>50007434</v>
      </c>
      <c r="E18" s="41">
        <v>997602</v>
      </c>
      <c r="F18" s="40" t="s">
        <v>232</v>
      </c>
      <c r="G18" s="40" t="s">
        <v>420</v>
      </c>
      <c r="H18" s="40" t="s">
        <v>124</v>
      </c>
      <c r="I18" s="43">
        <v>14.57</v>
      </c>
      <c r="J18" s="40" t="s">
        <v>154</v>
      </c>
      <c r="K18" s="40" t="s">
        <v>91</v>
      </c>
      <c r="L18" s="42">
        <v>3.7600000000000001E-2</v>
      </c>
      <c r="M18" s="42">
        <v>4.7899999999999998E-2</v>
      </c>
      <c r="N18" s="43">
        <v>9658008</v>
      </c>
      <c r="O18" s="43">
        <v>100.79</v>
      </c>
      <c r="P18" s="43">
        <v>9734.31</v>
      </c>
      <c r="Q18" s="42">
        <v>8.3400000000000002E-2</v>
      </c>
      <c r="R18" s="42">
        <v>1.24E-2</v>
      </c>
      <c r="S18" s="40" t="s">
        <v>10</v>
      </c>
      <c r="T18" s="70" t="s">
        <v>11</v>
      </c>
      <c r="U18" s="70" t="s">
        <v>2</v>
      </c>
    </row>
    <row r="19" spans="2:21" x14ac:dyDescent="0.2">
      <c r="B19" s="1" t="s">
        <v>421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1" t="s">
        <v>10</v>
      </c>
      <c r="K19" s="1" t="s">
        <v>10</v>
      </c>
      <c r="L19" s="38">
        <v>0</v>
      </c>
      <c r="M19" s="38">
        <v>0</v>
      </c>
      <c r="N19" s="1" t="s">
        <v>10</v>
      </c>
      <c r="O19" s="1" t="s">
        <v>10</v>
      </c>
      <c r="P19" s="39">
        <v>0</v>
      </c>
      <c r="Q19" s="38">
        <v>0</v>
      </c>
      <c r="R19" s="38">
        <v>0</v>
      </c>
      <c r="S19" s="1" t="s">
        <v>10</v>
      </c>
      <c r="T19" s="70" t="s">
        <v>11</v>
      </c>
      <c r="U19" s="70" t="s">
        <v>2</v>
      </c>
    </row>
    <row r="20" spans="2:21" x14ac:dyDescent="0.2">
      <c r="B20" s="1" t="s">
        <v>422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1.56</v>
      </c>
      <c r="J20" s="1" t="s">
        <v>10</v>
      </c>
      <c r="K20" s="1" t="s">
        <v>10</v>
      </c>
      <c r="L20" s="38">
        <v>7.6E-3</v>
      </c>
      <c r="M20" s="38">
        <v>6.7999999999999996E-3</v>
      </c>
      <c r="N20" s="1" t="s">
        <v>10</v>
      </c>
      <c r="O20" s="1" t="s">
        <v>10</v>
      </c>
      <c r="P20" s="39">
        <v>24562.65</v>
      </c>
      <c r="Q20" s="38">
        <v>0.21049999999999999</v>
      </c>
      <c r="R20" s="38">
        <v>3.1399999999999997E-2</v>
      </c>
      <c r="S20" s="1" t="s">
        <v>10</v>
      </c>
      <c r="T20" s="70" t="s">
        <v>11</v>
      </c>
      <c r="U20" s="70" t="s">
        <v>2</v>
      </c>
    </row>
    <row r="21" spans="2:21" x14ac:dyDescent="0.2">
      <c r="B21" s="40" t="s">
        <v>423</v>
      </c>
      <c r="C21" s="40" t="s">
        <v>409</v>
      </c>
      <c r="D21" s="41">
        <v>100537109</v>
      </c>
      <c r="E21" s="41">
        <v>513708818</v>
      </c>
      <c r="F21" s="40" t="s">
        <v>291</v>
      </c>
      <c r="G21" s="40" t="s">
        <v>424</v>
      </c>
      <c r="H21" s="40" t="s">
        <v>268</v>
      </c>
      <c r="I21" s="43">
        <v>4.5199999999999996</v>
      </c>
      <c r="J21" s="40" t="s">
        <v>425</v>
      </c>
      <c r="K21" s="40" t="s">
        <v>91</v>
      </c>
      <c r="L21" s="42">
        <v>2.5600000000000001E-2</v>
      </c>
      <c r="M21" s="42">
        <v>2.1399999999999999E-2</v>
      </c>
      <c r="N21" s="43">
        <v>3891778.6</v>
      </c>
      <c r="O21" s="43">
        <v>113.46</v>
      </c>
      <c r="P21" s="43">
        <v>4415.6099999999997</v>
      </c>
      <c r="Q21" s="42">
        <v>3.78E-2</v>
      </c>
      <c r="R21" s="42">
        <v>5.5999999999999999E-3</v>
      </c>
      <c r="S21" s="40" t="s">
        <v>10</v>
      </c>
      <c r="T21" s="70" t="s">
        <v>11</v>
      </c>
      <c r="U21" s="70" t="s">
        <v>2</v>
      </c>
    </row>
    <row r="22" spans="2:21" x14ac:dyDescent="0.2">
      <c r="B22" s="40" t="s">
        <v>426</v>
      </c>
      <c r="C22" s="40" t="s">
        <v>409</v>
      </c>
      <c r="D22" s="41">
        <v>1500586</v>
      </c>
      <c r="E22" s="41">
        <v>512475203</v>
      </c>
      <c r="F22" s="40" t="s">
        <v>291</v>
      </c>
      <c r="G22" s="40" t="s">
        <v>427</v>
      </c>
      <c r="H22" s="40" t="s">
        <v>268</v>
      </c>
      <c r="I22" s="43">
        <v>2.13</v>
      </c>
      <c r="J22" s="40" t="s">
        <v>428</v>
      </c>
      <c r="K22" s="40" t="s">
        <v>91</v>
      </c>
      <c r="L22" s="42">
        <v>4.7E-2</v>
      </c>
      <c r="M22" s="42">
        <v>4.0899999999999999E-2</v>
      </c>
      <c r="N22" s="43">
        <v>407106.12</v>
      </c>
      <c r="O22" s="43">
        <v>134.74</v>
      </c>
      <c r="P22" s="43">
        <v>548.53</v>
      </c>
      <c r="Q22" s="42">
        <v>4.7000000000000002E-3</v>
      </c>
      <c r="R22" s="42">
        <v>6.9999999999999999E-4</v>
      </c>
      <c r="S22" s="40" t="s">
        <v>10</v>
      </c>
      <c r="T22" s="70" t="s">
        <v>11</v>
      </c>
      <c r="U22" s="70" t="s">
        <v>2</v>
      </c>
    </row>
    <row r="23" spans="2:21" x14ac:dyDescent="0.2">
      <c r="B23" s="40" t="s">
        <v>429</v>
      </c>
      <c r="C23" s="40" t="s">
        <v>409</v>
      </c>
      <c r="D23" s="41">
        <v>50006683</v>
      </c>
      <c r="E23" s="41">
        <v>514874155</v>
      </c>
      <c r="F23" s="40" t="s">
        <v>274</v>
      </c>
      <c r="G23" s="40" t="s">
        <v>430</v>
      </c>
      <c r="H23" s="40" t="s">
        <v>268</v>
      </c>
      <c r="I23" s="43">
        <v>10.91</v>
      </c>
      <c r="J23" s="40" t="s">
        <v>431</v>
      </c>
      <c r="K23" s="40" t="s">
        <v>91</v>
      </c>
      <c r="L23" s="42">
        <v>0.03</v>
      </c>
      <c r="M23" s="42">
        <v>3.1899999999999998E-2</v>
      </c>
      <c r="N23" s="43">
        <v>89665.24</v>
      </c>
      <c r="O23" s="43">
        <v>107.32</v>
      </c>
      <c r="P23" s="43">
        <v>96.23</v>
      </c>
      <c r="Q23" s="42">
        <v>8.0000000000000004E-4</v>
      </c>
      <c r="R23" s="42">
        <v>1E-4</v>
      </c>
      <c r="S23" s="40" t="s">
        <v>10</v>
      </c>
      <c r="T23" s="70" t="s">
        <v>11</v>
      </c>
      <c r="U23" s="70" t="s">
        <v>2</v>
      </c>
    </row>
    <row r="24" spans="2:21" x14ac:dyDescent="0.2">
      <c r="B24" s="40" t="s">
        <v>432</v>
      </c>
      <c r="C24" s="40" t="s">
        <v>409</v>
      </c>
      <c r="D24" s="41">
        <v>50006675</v>
      </c>
      <c r="E24" s="41">
        <v>514874155</v>
      </c>
      <c r="F24" s="40" t="s">
        <v>274</v>
      </c>
      <c r="G24" s="40" t="s">
        <v>430</v>
      </c>
      <c r="H24" s="40" t="s">
        <v>268</v>
      </c>
      <c r="I24" s="43">
        <v>10.91</v>
      </c>
      <c r="J24" s="40" t="s">
        <v>431</v>
      </c>
      <c r="K24" s="40" t="s">
        <v>91</v>
      </c>
      <c r="L24" s="42">
        <v>0.03</v>
      </c>
      <c r="M24" s="42">
        <v>3.1899999999999998E-2</v>
      </c>
      <c r="N24" s="43">
        <v>1384396.3</v>
      </c>
      <c r="O24" s="43">
        <v>107.32</v>
      </c>
      <c r="P24" s="43">
        <v>1485.73</v>
      </c>
      <c r="Q24" s="42">
        <v>1.2699999999999999E-2</v>
      </c>
      <c r="R24" s="42">
        <v>1.9E-3</v>
      </c>
      <c r="S24" s="40" t="s">
        <v>10</v>
      </c>
      <c r="T24" s="70" t="s">
        <v>11</v>
      </c>
      <c r="U24" s="70" t="s">
        <v>2</v>
      </c>
    </row>
    <row r="25" spans="2:21" x14ac:dyDescent="0.2">
      <c r="B25" s="40" t="s">
        <v>433</v>
      </c>
      <c r="C25" s="40" t="s">
        <v>409</v>
      </c>
      <c r="D25" s="41">
        <v>62019831</v>
      </c>
      <c r="E25" s="41">
        <v>997636</v>
      </c>
      <c r="F25" s="40" t="s">
        <v>232</v>
      </c>
      <c r="G25" s="40" t="s">
        <v>434</v>
      </c>
      <c r="H25" s="40" t="s">
        <v>124</v>
      </c>
      <c r="I25" s="43">
        <v>0</v>
      </c>
      <c r="J25" s="40" t="s">
        <v>154</v>
      </c>
      <c r="K25" s="40" t="s">
        <v>52</v>
      </c>
      <c r="L25" s="42">
        <v>0</v>
      </c>
      <c r="M25" s="42">
        <v>0</v>
      </c>
      <c r="N25" s="43">
        <v>2500000</v>
      </c>
      <c r="O25" s="43">
        <v>115.8</v>
      </c>
      <c r="P25" s="43">
        <v>10222.42</v>
      </c>
      <c r="Q25" s="42">
        <v>8.7599999999999997E-2</v>
      </c>
      <c r="R25" s="42">
        <v>1.3100000000000001E-2</v>
      </c>
      <c r="S25" s="40" t="s">
        <v>10</v>
      </c>
      <c r="T25" s="70" t="s">
        <v>11</v>
      </c>
      <c r="U25" s="70" t="s">
        <v>2</v>
      </c>
    </row>
    <row r="26" spans="2:21" x14ac:dyDescent="0.2">
      <c r="B26" s="40" t="s">
        <v>435</v>
      </c>
      <c r="C26" s="40" t="s">
        <v>409</v>
      </c>
      <c r="D26" s="41">
        <v>62018742</v>
      </c>
      <c r="E26" s="41">
        <v>997636</v>
      </c>
      <c r="F26" s="40" t="s">
        <v>232</v>
      </c>
      <c r="G26" s="40" t="s">
        <v>436</v>
      </c>
      <c r="H26" s="40" t="s">
        <v>124</v>
      </c>
      <c r="I26" s="43">
        <v>0</v>
      </c>
      <c r="J26" s="40" t="s">
        <v>154</v>
      </c>
      <c r="K26" s="40" t="s">
        <v>52</v>
      </c>
      <c r="L26" s="42">
        <v>0</v>
      </c>
      <c r="M26" s="42">
        <v>0</v>
      </c>
      <c r="N26" s="43">
        <v>2000000</v>
      </c>
      <c r="O26" s="43">
        <v>110.37</v>
      </c>
      <c r="P26" s="43">
        <v>7794.12</v>
      </c>
      <c r="Q26" s="42">
        <v>6.6799999999999998E-2</v>
      </c>
      <c r="R26" s="42">
        <v>0.01</v>
      </c>
      <c r="S26" s="40" t="s">
        <v>10</v>
      </c>
      <c r="T26" s="70" t="s">
        <v>11</v>
      </c>
      <c r="U26" s="70" t="s">
        <v>2</v>
      </c>
    </row>
    <row r="27" spans="2:21" x14ac:dyDescent="0.2">
      <c r="B27" s="1" t="s">
        <v>437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1" x14ac:dyDescent="0.2">
      <c r="B28" s="1" t="s">
        <v>438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1" t="s">
        <v>10</v>
      </c>
      <c r="K28" s="1" t="s">
        <v>10</v>
      </c>
      <c r="L28" s="38">
        <v>0</v>
      </c>
      <c r="M28" s="38">
        <v>0</v>
      </c>
      <c r="N28" s="1" t="s">
        <v>10</v>
      </c>
      <c r="O28" s="1" t="s">
        <v>10</v>
      </c>
      <c r="P28" s="39">
        <v>0</v>
      </c>
      <c r="Q28" s="38">
        <v>0</v>
      </c>
      <c r="R28" s="38">
        <v>0</v>
      </c>
      <c r="S28" s="1" t="s">
        <v>10</v>
      </c>
      <c r="T28" s="70" t="s">
        <v>11</v>
      </c>
      <c r="U28" s="70" t="s">
        <v>2</v>
      </c>
    </row>
    <row r="29" spans="2:21" x14ac:dyDescent="0.2">
      <c r="B29" s="1" t="s">
        <v>439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1" t="s">
        <v>10</v>
      </c>
      <c r="K29" s="1" t="s">
        <v>10</v>
      </c>
      <c r="L29" s="1" t="s">
        <v>10</v>
      </c>
      <c r="M29" s="1" t="s">
        <v>10</v>
      </c>
      <c r="N29" s="1" t="s">
        <v>10</v>
      </c>
      <c r="O29" s="1" t="s">
        <v>10</v>
      </c>
      <c r="P29" s="1" t="s">
        <v>10</v>
      </c>
      <c r="Q29" s="1" t="s">
        <v>10</v>
      </c>
      <c r="R29" s="1" t="s">
        <v>10</v>
      </c>
      <c r="S29" s="1" t="s">
        <v>10</v>
      </c>
      <c r="T29" s="70" t="s">
        <v>11</v>
      </c>
      <c r="U29" s="70" t="s">
        <v>2</v>
      </c>
    </row>
    <row r="30" spans="2:21" x14ac:dyDescent="0.2">
      <c r="B30" s="1" t="s">
        <v>440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1" t="s">
        <v>10</v>
      </c>
      <c r="K30" s="1" t="s">
        <v>10</v>
      </c>
      <c r="L30" s="1" t="s">
        <v>10</v>
      </c>
      <c r="M30" s="1" t="s">
        <v>10</v>
      </c>
      <c r="N30" s="1" t="s">
        <v>10</v>
      </c>
      <c r="O30" s="1" t="s">
        <v>10</v>
      </c>
      <c r="P30" s="1" t="s">
        <v>10</v>
      </c>
      <c r="Q30" s="1" t="s">
        <v>10</v>
      </c>
      <c r="R30" s="1" t="s">
        <v>10</v>
      </c>
      <c r="S30" s="1" t="s">
        <v>10</v>
      </c>
      <c r="T30" s="70" t="s">
        <v>11</v>
      </c>
      <c r="U30" s="70" t="s">
        <v>2</v>
      </c>
    </row>
    <row r="31" spans="2:21" x14ac:dyDescent="0.2">
      <c r="B31" s="1" t="s">
        <v>441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0</v>
      </c>
      <c r="J31" s="1" t="s">
        <v>10</v>
      </c>
      <c r="K31" s="1" t="s">
        <v>10</v>
      </c>
      <c r="L31" s="38">
        <v>0</v>
      </c>
      <c r="M31" s="38">
        <v>0</v>
      </c>
      <c r="N31" s="1" t="s">
        <v>10</v>
      </c>
      <c r="O31" s="1" t="s">
        <v>10</v>
      </c>
      <c r="P31" s="39">
        <v>0</v>
      </c>
      <c r="Q31" s="38">
        <v>0</v>
      </c>
      <c r="R31" s="38">
        <v>0</v>
      </c>
      <c r="S31" s="1" t="s">
        <v>10</v>
      </c>
      <c r="T31" s="70" t="s">
        <v>11</v>
      </c>
      <c r="U31" s="70" t="s">
        <v>2</v>
      </c>
    </row>
    <row r="32" spans="2:21" x14ac:dyDescent="0.2">
      <c r="B32" s="1" t="s">
        <v>442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0.61</v>
      </c>
      <c r="J32" s="1" t="s">
        <v>10</v>
      </c>
      <c r="K32" s="1" t="s">
        <v>10</v>
      </c>
      <c r="L32" s="38">
        <v>0.06</v>
      </c>
      <c r="M32" s="38">
        <v>0.1217</v>
      </c>
      <c r="N32" s="1" t="s">
        <v>10</v>
      </c>
      <c r="O32" s="1" t="s">
        <v>10</v>
      </c>
      <c r="P32" s="39">
        <v>7991.77</v>
      </c>
      <c r="Q32" s="38">
        <v>6.8500000000000005E-2</v>
      </c>
      <c r="R32" s="38">
        <v>1.0200000000000001E-2</v>
      </c>
      <c r="S32" s="1" t="s">
        <v>10</v>
      </c>
      <c r="T32" s="70" t="s">
        <v>11</v>
      </c>
      <c r="U32" s="70" t="s">
        <v>2</v>
      </c>
    </row>
    <row r="33" spans="2:21" x14ac:dyDescent="0.2">
      <c r="B33" s="45">
        <v>15032021</v>
      </c>
      <c r="C33" s="40" t="s">
        <v>409</v>
      </c>
      <c r="D33" s="41">
        <v>15032021</v>
      </c>
      <c r="E33" s="41">
        <v>93000</v>
      </c>
      <c r="F33" s="40" t="s">
        <v>232</v>
      </c>
      <c r="G33" s="40" t="s">
        <v>443</v>
      </c>
      <c r="H33" s="40" t="s">
        <v>124</v>
      </c>
      <c r="I33" s="43">
        <v>0.61</v>
      </c>
      <c r="J33" s="40" t="s">
        <v>154</v>
      </c>
      <c r="K33" s="40" t="s">
        <v>52</v>
      </c>
      <c r="L33" s="42">
        <v>0.06</v>
      </c>
      <c r="M33" s="42">
        <v>0.1217</v>
      </c>
      <c r="N33" s="43">
        <v>2334999.9500000002</v>
      </c>
      <c r="O33" s="43">
        <v>96.93</v>
      </c>
      <c r="P33" s="43">
        <v>7991.77</v>
      </c>
      <c r="Q33" s="42">
        <v>6.8500000000000005E-2</v>
      </c>
      <c r="R33" s="42">
        <v>1.0200000000000001E-2</v>
      </c>
      <c r="S33" s="40" t="s">
        <v>10</v>
      </c>
      <c r="T33" s="70" t="s">
        <v>11</v>
      </c>
      <c r="U33" s="70" t="s">
        <v>2</v>
      </c>
    </row>
    <row r="34" spans="2:21" x14ac:dyDescent="0.2">
      <c r="B34" s="1" t="s">
        <v>444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1" t="s">
        <v>10</v>
      </c>
      <c r="I34" s="39">
        <v>0</v>
      </c>
      <c r="J34" s="1" t="s">
        <v>10</v>
      </c>
      <c r="K34" s="1" t="s">
        <v>10</v>
      </c>
      <c r="L34" s="38">
        <v>0</v>
      </c>
      <c r="M34" s="38">
        <v>0</v>
      </c>
      <c r="N34" s="1" t="s">
        <v>10</v>
      </c>
      <c r="O34" s="1" t="s">
        <v>10</v>
      </c>
      <c r="P34" s="39">
        <v>0</v>
      </c>
      <c r="Q34" s="38">
        <v>0</v>
      </c>
      <c r="R34" s="38">
        <v>0</v>
      </c>
      <c r="S34" s="1" t="s">
        <v>10</v>
      </c>
      <c r="T34" s="70" t="s">
        <v>11</v>
      </c>
      <c r="U34" s="70" t="s">
        <v>2</v>
      </c>
    </row>
    <row r="35" spans="2:21" x14ac:dyDescent="0.2">
      <c r="B35" s="1" t="s">
        <v>415</v>
      </c>
      <c r="C35" s="1" t="s">
        <v>10</v>
      </c>
      <c r="D35" s="1" t="s">
        <v>10</v>
      </c>
      <c r="E35" s="1" t="s">
        <v>10</v>
      </c>
      <c r="F35" s="1" t="s">
        <v>10</v>
      </c>
      <c r="G35" s="1" t="s">
        <v>10</v>
      </c>
      <c r="H35" s="1" t="s">
        <v>10</v>
      </c>
      <c r="I35" s="39">
        <v>0</v>
      </c>
      <c r="J35" s="1" t="s">
        <v>10</v>
      </c>
      <c r="K35" s="1" t="s">
        <v>10</v>
      </c>
      <c r="L35" s="38">
        <v>0</v>
      </c>
      <c r="M35" s="38">
        <v>0</v>
      </c>
      <c r="N35" s="1" t="s">
        <v>10</v>
      </c>
      <c r="O35" s="1" t="s">
        <v>10</v>
      </c>
      <c r="P35" s="39">
        <v>0</v>
      </c>
      <c r="Q35" s="38">
        <v>0</v>
      </c>
      <c r="R35" s="38">
        <v>0</v>
      </c>
      <c r="S35" s="1" t="s">
        <v>10</v>
      </c>
      <c r="T35" s="70" t="s">
        <v>11</v>
      </c>
      <c r="U35" s="70" t="s">
        <v>2</v>
      </c>
    </row>
    <row r="36" spans="2:21" x14ac:dyDescent="0.2">
      <c r="B36" s="1" t="s">
        <v>421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39">
        <v>0</v>
      </c>
      <c r="J36" s="1" t="s">
        <v>10</v>
      </c>
      <c r="K36" s="1" t="s">
        <v>10</v>
      </c>
      <c r="L36" s="38">
        <v>0</v>
      </c>
      <c r="M36" s="38">
        <v>0</v>
      </c>
      <c r="N36" s="1" t="s">
        <v>10</v>
      </c>
      <c r="O36" s="1" t="s">
        <v>10</v>
      </c>
      <c r="P36" s="39">
        <v>0</v>
      </c>
      <c r="Q36" s="38">
        <v>0</v>
      </c>
      <c r="R36" s="38">
        <v>0</v>
      </c>
      <c r="S36" s="1" t="s">
        <v>10</v>
      </c>
      <c r="T36" s="70" t="s">
        <v>11</v>
      </c>
      <c r="U36" s="70" t="s">
        <v>2</v>
      </c>
    </row>
    <row r="37" spans="2:21" x14ac:dyDescent="0.2">
      <c r="B37" s="1" t="s">
        <v>422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0</v>
      </c>
      <c r="J37" s="1" t="s">
        <v>10</v>
      </c>
      <c r="K37" s="1" t="s">
        <v>10</v>
      </c>
      <c r="L37" s="38">
        <v>0</v>
      </c>
      <c r="M37" s="38">
        <v>0</v>
      </c>
      <c r="N37" s="1" t="s">
        <v>10</v>
      </c>
      <c r="O37" s="1" t="s">
        <v>10</v>
      </c>
      <c r="P37" s="39">
        <v>0</v>
      </c>
      <c r="Q37" s="38">
        <v>0</v>
      </c>
      <c r="R37" s="38">
        <v>0</v>
      </c>
      <c r="S37" s="1" t="s">
        <v>10</v>
      </c>
      <c r="T37" s="70" t="s">
        <v>11</v>
      </c>
      <c r="U37" s="70" t="s">
        <v>2</v>
      </c>
    </row>
    <row r="38" spans="2:21" x14ac:dyDescent="0.2">
      <c r="B38" s="1" t="s">
        <v>442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39">
        <v>0</v>
      </c>
      <c r="J38" s="1" t="s">
        <v>10</v>
      </c>
      <c r="K38" s="1" t="s">
        <v>10</v>
      </c>
      <c r="L38" s="38">
        <v>0</v>
      </c>
      <c r="M38" s="38">
        <v>0</v>
      </c>
      <c r="N38" s="1" t="s">
        <v>10</v>
      </c>
      <c r="O38" s="1" t="s">
        <v>10</v>
      </c>
      <c r="P38" s="39">
        <v>0</v>
      </c>
      <c r="Q38" s="38">
        <v>0</v>
      </c>
      <c r="R38" s="38">
        <v>0</v>
      </c>
      <c r="S38" s="1" t="s">
        <v>10</v>
      </c>
      <c r="T38" s="70" t="s">
        <v>11</v>
      </c>
      <c r="U38" s="70" t="s">
        <v>2</v>
      </c>
    </row>
    <row r="39" spans="2:21" x14ac:dyDescent="0.2">
      <c r="B39" s="36" t="s">
        <v>100</v>
      </c>
      <c r="T39" s="70" t="s">
        <v>11</v>
      </c>
      <c r="U39" s="70" t="s">
        <v>2</v>
      </c>
    </row>
    <row r="40" spans="2:21" x14ac:dyDescent="0.2">
      <c r="B40" s="36" t="s">
        <v>133</v>
      </c>
      <c r="T40" s="70" t="s">
        <v>11</v>
      </c>
      <c r="U40" s="70" t="s">
        <v>2</v>
      </c>
    </row>
    <row r="41" spans="2:21" x14ac:dyDescent="0.2">
      <c r="B41" s="36" t="s">
        <v>134</v>
      </c>
      <c r="T41" s="70" t="s">
        <v>11</v>
      </c>
      <c r="U41" s="70" t="s">
        <v>2</v>
      </c>
    </row>
    <row r="42" spans="2:21" x14ac:dyDescent="0.2">
      <c r="B42" s="36" t="s">
        <v>135</v>
      </c>
      <c r="T42" s="70" t="s">
        <v>11</v>
      </c>
      <c r="U42" s="70" t="s">
        <v>2</v>
      </c>
    </row>
    <row r="43" spans="2:21" x14ac:dyDescent="0.2">
      <c r="B43" s="70" t="s">
        <v>64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</row>
    <row r="44" spans="2:21" x14ac:dyDescent="0.2">
      <c r="B44" s="70" t="s">
        <v>65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</sheetData>
  <mergeCells count="5">
    <mergeCell ref="B5:S5"/>
    <mergeCell ref="B43:S43"/>
    <mergeCell ref="B44:S44"/>
    <mergeCell ref="T6:T42"/>
    <mergeCell ref="U1:U4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71" t="s">
        <v>2</v>
      </c>
    </row>
    <row r="2" spans="2:18" x14ac:dyDescent="0.2">
      <c r="B2" s="37" t="s">
        <v>3</v>
      </c>
      <c r="C2" s="37" t="s">
        <v>4</v>
      </c>
      <c r="R2" s="71" t="s">
        <v>2</v>
      </c>
    </row>
    <row r="3" spans="2:18" x14ac:dyDescent="0.2">
      <c r="B3" s="37" t="s">
        <v>5</v>
      </c>
      <c r="C3" s="37" t="s">
        <v>6</v>
      </c>
      <c r="R3" s="71" t="s">
        <v>2</v>
      </c>
    </row>
    <row r="4" spans="2:18" x14ac:dyDescent="0.2">
      <c r="B4" s="37" t="s">
        <v>7</v>
      </c>
      <c r="C4" s="37">
        <v>299</v>
      </c>
      <c r="R4" s="71" t="s">
        <v>2</v>
      </c>
    </row>
    <row r="5" spans="2:18" x14ac:dyDescent="0.2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">
      <c r="B6" s="3" t="s">
        <v>445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105</v>
      </c>
      <c r="H7" s="1" t="s">
        <v>72</v>
      </c>
      <c r="I7" s="1" t="s">
        <v>446</v>
      </c>
      <c r="J7" s="1" t="s">
        <v>74</v>
      </c>
      <c r="K7" s="3" t="s">
        <v>106</v>
      </c>
      <c r="L7" s="3" t="s">
        <v>107</v>
      </c>
      <c r="M7" s="1" t="s">
        <v>12</v>
      </c>
      <c r="N7" s="1" t="s">
        <v>76</v>
      </c>
      <c r="O7" s="1" t="s">
        <v>110</v>
      </c>
      <c r="P7" s="1" t="s">
        <v>10</v>
      </c>
      <c r="Q7" s="71" t="s">
        <v>11</v>
      </c>
      <c r="R7" s="71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111</v>
      </c>
      <c r="H8" s="1" t="s">
        <v>10</v>
      </c>
      <c r="I8" s="1" t="s">
        <v>15</v>
      </c>
      <c r="J8" s="1" t="s">
        <v>15</v>
      </c>
      <c r="K8" s="1" t="s">
        <v>447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113</v>
      </c>
      <c r="N9" s="1" t="s">
        <v>114</v>
      </c>
      <c r="O9" s="1" t="s">
        <v>115</v>
      </c>
      <c r="P9" s="1" t="s">
        <v>10</v>
      </c>
      <c r="Q9" s="71" t="s">
        <v>11</v>
      </c>
      <c r="R9" s="71" t="s">
        <v>2</v>
      </c>
    </row>
    <row r="10" spans="2:18" x14ac:dyDescent="0.2">
      <c r="B10" s="1" t="s">
        <v>448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1" t="s">
        <v>11</v>
      </c>
      <c r="R10" s="71" t="s">
        <v>2</v>
      </c>
    </row>
    <row r="11" spans="2:18" x14ac:dyDescent="0.2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1" t="s">
        <v>11</v>
      </c>
      <c r="R11" s="71" t="s">
        <v>2</v>
      </c>
    </row>
    <row r="12" spans="2:18" x14ac:dyDescent="0.2">
      <c r="B12" s="1" t="s">
        <v>449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1" t="s">
        <v>11</v>
      </c>
      <c r="R12" s="71" t="s">
        <v>2</v>
      </c>
    </row>
    <row r="13" spans="2:18" x14ac:dyDescent="0.2">
      <c r="B13" s="1" t="s">
        <v>258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1" t="s">
        <v>11</v>
      </c>
      <c r="R13" s="71" t="s">
        <v>2</v>
      </c>
    </row>
    <row r="14" spans="2:18" x14ac:dyDescent="0.2">
      <c r="B14" s="1" t="s">
        <v>450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1" t="s">
        <v>11</v>
      </c>
      <c r="R14" s="71" t="s">
        <v>2</v>
      </c>
    </row>
    <row r="15" spans="2:18" x14ac:dyDescent="0.2">
      <c r="B15" s="1" t="s">
        <v>451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">
      <c r="B16" s="1" t="s">
        <v>201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">
      <c r="B17" s="1" t="s">
        <v>149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">
      <c r="B18" s="36" t="s">
        <v>100</v>
      </c>
      <c r="Q18" s="71" t="s">
        <v>11</v>
      </c>
      <c r="R18" s="71" t="s">
        <v>2</v>
      </c>
    </row>
    <row r="19" spans="2:18" x14ac:dyDescent="0.2">
      <c r="B19" s="36" t="s">
        <v>133</v>
      </c>
      <c r="Q19" s="71" t="s">
        <v>11</v>
      </c>
      <c r="R19" s="71" t="s">
        <v>2</v>
      </c>
    </row>
    <row r="20" spans="2:18" x14ac:dyDescent="0.2">
      <c r="B20" s="36" t="s">
        <v>134</v>
      </c>
      <c r="Q20" s="71" t="s">
        <v>11</v>
      </c>
      <c r="R20" s="71" t="s">
        <v>2</v>
      </c>
    </row>
    <row r="21" spans="2:18" x14ac:dyDescent="0.2">
      <c r="B21" s="36" t="s">
        <v>135</v>
      </c>
      <c r="Q21" s="71" t="s">
        <v>11</v>
      </c>
      <c r="R21" s="71" t="s">
        <v>2</v>
      </c>
    </row>
    <row r="22" spans="2:18" x14ac:dyDescent="0.2">
      <c r="B22" s="71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">
      <c r="B23" s="71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2" t="s">
        <v>2</v>
      </c>
    </row>
    <row r="2" spans="2:14" x14ac:dyDescent="0.2">
      <c r="B2" s="37" t="s">
        <v>3</v>
      </c>
      <c r="C2" s="37" t="s">
        <v>4</v>
      </c>
      <c r="N2" s="72" t="s">
        <v>2</v>
      </c>
    </row>
    <row r="3" spans="2:14" x14ac:dyDescent="0.2">
      <c r="B3" s="37" t="s">
        <v>5</v>
      </c>
      <c r="C3" s="37" t="s">
        <v>6</v>
      </c>
      <c r="N3" s="72" t="s">
        <v>2</v>
      </c>
    </row>
    <row r="4" spans="2:14" x14ac:dyDescent="0.2">
      <c r="B4" s="37" t="s">
        <v>7</v>
      </c>
      <c r="C4" s="37">
        <v>299</v>
      </c>
      <c r="N4" s="72" t="s">
        <v>2</v>
      </c>
    </row>
    <row r="5" spans="2:14" x14ac:dyDescent="0.2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">
      <c r="B7" s="1" t="s">
        <v>67</v>
      </c>
      <c r="C7" s="1" t="s">
        <v>453</v>
      </c>
      <c r="D7" s="1" t="s">
        <v>454</v>
      </c>
      <c r="E7" s="1" t="s">
        <v>455</v>
      </c>
      <c r="F7" s="1" t="s">
        <v>72</v>
      </c>
      <c r="G7" s="1" t="s">
        <v>456</v>
      </c>
      <c r="H7" s="1" t="s">
        <v>76</v>
      </c>
      <c r="I7" s="1" t="s">
        <v>77</v>
      </c>
      <c r="J7" s="1" t="s">
        <v>457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">
      <c r="B8" s="1" t="s">
        <v>10</v>
      </c>
      <c r="C8" s="1" t="s">
        <v>151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">
      <c r="B10" s="1" t="s">
        <v>458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">
      <c r="B11" s="1" t="s">
        <v>459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">
      <c r="B12" s="1" t="s">
        <v>460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">
      <c r="B13" s="1" t="s">
        <v>461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">
      <c r="B14" s="1" t="s">
        <v>462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">
      <c r="B15" s="1" t="s">
        <v>460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">
      <c r="B16" s="1" t="s">
        <v>461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">
      <c r="B17" s="72" t="s">
        <v>64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">
      <c r="B18" s="72" t="s">
        <v>65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3" t="s">
        <v>2</v>
      </c>
    </row>
    <row r="2" spans="2:13" x14ac:dyDescent="0.2">
      <c r="B2" s="37" t="s">
        <v>3</v>
      </c>
      <c r="C2" s="37" t="s">
        <v>4</v>
      </c>
      <c r="M2" s="73" t="s">
        <v>2</v>
      </c>
    </row>
    <row r="3" spans="2:13" x14ac:dyDescent="0.2">
      <c r="B3" s="37" t="s">
        <v>5</v>
      </c>
      <c r="C3" s="37" t="s">
        <v>6</v>
      </c>
      <c r="M3" s="73" t="s">
        <v>2</v>
      </c>
    </row>
    <row r="4" spans="2:13" x14ac:dyDescent="0.2">
      <c r="B4" s="37" t="s">
        <v>7</v>
      </c>
      <c r="C4" s="37">
        <v>299</v>
      </c>
      <c r="M4" s="73" t="s">
        <v>2</v>
      </c>
    </row>
    <row r="5" spans="2:13" x14ac:dyDescent="0.2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">
      <c r="B6" s="3" t="s">
        <v>463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">
      <c r="B7" s="1" t="s">
        <v>67</v>
      </c>
      <c r="C7" s="1" t="s">
        <v>69</v>
      </c>
      <c r="D7" s="1" t="s">
        <v>70</v>
      </c>
      <c r="E7" s="1" t="s">
        <v>464</v>
      </c>
      <c r="F7" s="1" t="s">
        <v>465</v>
      </c>
      <c r="G7" s="1" t="s">
        <v>72</v>
      </c>
      <c r="H7" s="1" t="s">
        <v>466</v>
      </c>
      <c r="I7" s="1" t="s">
        <v>12</v>
      </c>
      <c r="J7" s="1" t="s">
        <v>76</v>
      </c>
      <c r="K7" s="1" t="s">
        <v>77</v>
      </c>
      <c r="L7" s="73" t="s">
        <v>11</v>
      </c>
      <c r="M7" s="73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3" t="s">
        <v>11</v>
      </c>
      <c r="M9" s="73" t="s">
        <v>2</v>
      </c>
    </row>
    <row r="10" spans="2:13" x14ac:dyDescent="0.2">
      <c r="B10" s="1" t="s">
        <v>467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">
      <c r="B11" s="1" t="s">
        <v>87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">
      <c r="B12" s="1" t="s">
        <v>98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">
      <c r="B13" s="73" t="s">
        <v>64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">
      <c r="B14" s="73" t="s">
        <v>65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4" t="s">
        <v>2</v>
      </c>
    </row>
    <row r="2" spans="2:13" x14ac:dyDescent="0.2">
      <c r="B2" s="37" t="s">
        <v>3</v>
      </c>
      <c r="C2" s="37" t="s">
        <v>4</v>
      </c>
      <c r="M2" s="74" t="s">
        <v>2</v>
      </c>
    </row>
    <row r="3" spans="2:13" x14ac:dyDescent="0.2">
      <c r="B3" s="37" t="s">
        <v>5</v>
      </c>
      <c r="C3" s="37" t="s">
        <v>6</v>
      </c>
      <c r="M3" s="74" t="s">
        <v>2</v>
      </c>
    </row>
    <row r="4" spans="2:13" x14ac:dyDescent="0.2">
      <c r="B4" s="37" t="s">
        <v>7</v>
      </c>
      <c r="C4" s="37">
        <v>299</v>
      </c>
      <c r="M4" s="74" t="s">
        <v>2</v>
      </c>
    </row>
    <row r="5" spans="2:13" x14ac:dyDescent="0.2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">
      <c r="B6" s="3" t="s">
        <v>468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">
      <c r="B7" s="1" t="s">
        <v>67</v>
      </c>
      <c r="C7" s="1" t="s">
        <v>68</v>
      </c>
      <c r="D7" s="1" t="s">
        <v>70</v>
      </c>
      <c r="E7" s="1" t="s">
        <v>464</v>
      </c>
      <c r="F7" s="1" t="s">
        <v>465</v>
      </c>
      <c r="G7" s="1" t="s">
        <v>72</v>
      </c>
      <c r="H7" s="1" t="s">
        <v>466</v>
      </c>
      <c r="I7" s="1" t="s">
        <v>12</v>
      </c>
      <c r="J7" s="1" t="s">
        <v>76</v>
      </c>
      <c r="K7" s="1" t="s">
        <v>77</v>
      </c>
      <c r="L7" s="74" t="s">
        <v>11</v>
      </c>
      <c r="M7" s="74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4" t="s">
        <v>11</v>
      </c>
      <c r="M9" s="74" t="s">
        <v>2</v>
      </c>
    </row>
    <row r="10" spans="2:13" x14ac:dyDescent="0.2">
      <c r="B10" s="1" t="s">
        <v>469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4" t="s">
        <v>11</v>
      </c>
      <c r="M10" s="74" t="s">
        <v>2</v>
      </c>
    </row>
    <row r="11" spans="2:13" x14ac:dyDescent="0.2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4" t="s">
        <v>11</v>
      </c>
      <c r="M11" s="74" t="s">
        <v>2</v>
      </c>
    </row>
    <row r="12" spans="2:13" x14ac:dyDescent="0.2">
      <c r="B12" s="1" t="s">
        <v>98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4" t="s">
        <v>11</v>
      </c>
      <c r="M12" s="74" t="s">
        <v>2</v>
      </c>
    </row>
    <row r="13" spans="2:13" x14ac:dyDescent="0.2">
      <c r="B13" s="74" t="s">
        <v>64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">
      <c r="B14" s="74" t="s">
        <v>65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0"/>
  <sheetViews>
    <sheetView rightToLeft="1" workbookViewId="0"/>
  </sheetViews>
  <sheetFormatPr defaultRowHeight="14.25" x14ac:dyDescent="0.2"/>
  <cols>
    <col min="1" max="1" width="3" customWidth="1"/>
    <col min="2" max="2" width="29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5" t="s">
        <v>2</v>
      </c>
    </row>
    <row r="2" spans="2:6" x14ac:dyDescent="0.2">
      <c r="B2" s="37" t="s">
        <v>3</v>
      </c>
      <c r="C2" s="37" t="s">
        <v>4</v>
      </c>
      <c r="F2" s="75" t="s">
        <v>2</v>
      </c>
    </row>
    <row r="3" spans="2:6" x14ac:dyDescent="0.2">
      <c r="B3" s="37" t="s">
        <v>5</v>
      </c>
      <c r="C3" s="37" t="s">
        <v>6</v>
      </c>
      <c r="F3" s="75" t="s">
        <v>2</v>
      </c>
    </row>
    <row r="4" spans="2:6" x14ac:dyDescent="0.2">
      <c r="B4" s="37" t="s">
        <v>7</v>
      </c>
      <c r="C4" s="37">
        <v>299</v>
      </c>
      <c r="F4" s="75" t="s">
        <v>2</v>
      </c>
    </row>
    <row r="5" spans="2:6" x14ac:dyDescent="0.2">
      <c r="B5" s="75" t="s">
        <v>8</v>
      </c>
      <c r="C5" s="49"/>
      <c r="D5" s="49"/>
      <c r="F5" s="75" t="s">
        <v>2</v>
      </c>
    </row>
    <row r="6" spans="2:6" x14ac:dyDescent="0.2">
      <c r="B6" s="3" t="s">
        <v>470</v>
      </c>
      <c r="C6" s="1" t="s">
        <v>10</v>
      </c>
      <c r="D6" s="1" t="s">
        <v>10</v>
      </c>
      <c r="E6" s="75" t="s">
        <v>11</v>
      </c>
      <c r="F6" s="75" t="s">
        <v>2</v>
      </c>
    </row>
    <row r="7" spans="2:6" x14ac:dyDescent="0.2">
      <c r="B7" s="1" t="s">
        <v>67</v>
      </c>
      <c r="C7" s="1" t="s">
        <v>471</v>
      </c>
      <c r="D7" s="1" t="s">
        <v>472</v>
      </c>
      <c r="E7" s="75" t="s">
        <v>11</v>
      </c>
      <c r="F7" s="75" t="s">
        <v>2</v>
      </c>
    </row>
    <row r="8" spans="2:6" x14ac:dyDescent="0.2">
      <c r="B8" s="1" t="s">
        <v>10</v>
      </c>
      <c r="C8" s="1" t="s">
        <v>14</v>
      </c>
      <c r="D8" s="1" t="s">
        <v>151</v>
      </c>
      <c r="E8" s="75" t="s">
        <v>11</v>
      </c>
      <c r="F8" s="75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5" t="s">
        <v>11</v>
      </c>
      <c r="F9" s="75" t="s">
        <v>2</v>
      </c>
    </row>
    <row r="10" spans="2:6" x14ac:dyDescent="0.2">
      <c r="B10" s="1" t="s">
        <v>473</v>
      </c>
      <c r="C10" s="39">
        <v>37059.040000000001</v>
      </c>
      <c r="D10" s="1" t="s">
        <v>10</v>
      </c>
      <c r="E10" s="75" t="s">
        <v>11</v>
      </c>
      <c r="F10" s="75" t="s">
        <v>2</v>
      </c>
    </row>
    <row r="11" spans="2:6" x14ac:dyDescent="0.2">
      <c r="B11" s="1" t="s">
        <v>87</v>
      </c>
      <c r="C11" s="39">
        <v>17463.32</v>
      </c>
      <c r="D11" s="1" t="s">
        <v>10</v>
      </c>
      <c r="E11" s="75" t="s">
        <v>11</v>
      </c>
      <c r="F11" s="75" t="s">
        <v>2</v>
      </c>
    </row>
    <row r="12" spans="2:6" x14ac:dyDescent="0.2">
      <c r="B12" s="40" t="s">
        <v>474</v>
      </c>
      <c r="C12" s="43">
        <v>593.42999999999995</v>
      </c>
      <c r="D12" s="40"/>
      <c r="E12" s="75" t="s">
        <v>11</v>
      </c>
      <c r="F12" s="75" t="s">
        <v>2</v>
      </c>
    </row>
    <row r="13" spans="2:6" x14ac:dyDescent="0.2">
      <c r="B13" s="40" t="s">
        <v>475</v>
      </c>
      <c r="C13" s="43">
        <v>482.95</v>
      </c>
      <c r="D13" s="40" t="s">
        <v>476</v>
      </c>
      <c r="E13" s="75" t="s">
        <v>11</v>
      </c>
      <c r="F13" s="75" t="s">
        <v>2</v>
      </c>
    </row>
    <row r="14" spans="2:6" x14ac:dyDescent="0.2">
      <c r="B14" s="40" t="s">
        <v>477</v>
      </c>
      <c r="C14" s="43">
        <v>2550</v>
      </c>
      <c r="D14" s="40" t="s">
        <v>478</v>
      </c>
      <c r="E14" s="75" t="s">
        <v>11</v>
      </c>
      <c r="F14" s="75" t="s">
        <v>2</v>
      </c>
    </row>
    <row r="15" spans="2:6" x14ac:dyDescent="0.2">
      <c r="B15" s="40" t="s">
        <v>479</v>
      </c>
      <c r="C15" s="43">
        <v>2631.76</v>
      </c>
      <c r="D15" s="40" t="s">
        <v>480</v>
      </c>
      <c r="E15" s="75" t="s">
        <v>11</v>
      </c>
      <c r="F15" s="75" t="s">
        <v>2</v>
      </c>
    </row>
    <row r="16" spans="2:6" x14ac:dyDescent="0.2">
      <c r="B16" s="40" t="s">
        <v>481</v>
      </c>
      <c r="C16" s="43">
        <v>8094.31</v>
      </c>
      <c r="D16" s="40" t="s">
        <v>482</v>
      </c>
      <c r="E16" s="75" t="s">
        <v>11</v>
      </c>
      <c r="F16" s="75" t="s">
        <v>2</v>
      </c>
    </row>
    <row r="17" spans="2:6" x14ac:dyDescent="0.2">
      <c r="B17" s="40" t="s">
        <v>324</v>
      </c>
      <c r="C17" s="43">
        <v>3110.87</v>
      </c>
      <c r="D17" s="40" t="s">
        <v>483</v>
      </c>
      <c r="E17" s="75" t="s">
        <v>11</v>
      </c>
      <c r="F17" s="75" t="s">
        <v>2</v>
      </c>
    </row>
    <row r="18" spans="2:6" x14ac:dyDescent="0.2">
      <c r="B18" s="1" t="s">
        <v>98</v>
      </c>
      <c r="C18" s="39">
        <v>19595.72</v>
      </c>
      <c r="D18" s="1" t="s">
        <v>10</v>
      </c>
      <c r="E18" s="75" t="s">
        <v>11</v>
      </c>
      <c r="F18" s="75" t="s">
        <v>2</v>
      </c>
    </row>
    <row r="19" spans="2:6" x14ac:dyDescent="0.2">
      <c r="B19" s="40" t="s">
        <v>484</v>
      </c>
      <c r="C19" s="43">
        <v>28.86</v>
      </c>
      <c r="D19" s="40" t="s">
        <v>485</v>
      </c>
      <c r="E19" s="75" t="s">
        <v>11</v>
      </c>
      <c r="F19" s="75" t="s">
        <v>2</v>
      </c>
    </row>
    <row r="20" spans="2:6" x14ac:dyDescent="0.2">
      <c r="B20" s="40" t="s">
        <v>486</v>
      </c>
      <c r="C20" s="43">
        <v>2617.1</v>
      </c>
      <c r="D20" s="40" t="s">
        <v>487</v>
      </c>
      <c r="E20" s="75" t="s">
        <v>11</v>
      </c>
      <c r="F20" s="75" t="s">
        <v>2</v>
      </c>
    </row>
    <row r="21" spans="2:6" x14ac:dyDescent="0.2">
      <c r="B21" s="40" t="s">
        <v>488</v>
      </c>
      <c r="C21" s="43">
        <v>111.09</v>
      </c>
      <c r="D21" s="40"/>
      <c r="E21" s="75" t="s">
        <v>11</v>
      </c>
      <c r="F21" s="75" t="s">
        <v>2</v>
      </c>
    </row>
    <row r="22" spans="2:6" x14ac:dyDescent="0.2">
      <c r="B22" s="40" t="s">
        <v>489</v>
      </c>
      <c r="C22" s="43">
        <v>1810.7</v>
      </c>
      <c r="D22" s="40"/>
      <c r="E22" s="75" t="s">
        <v>11</v>
      </c>
      <c r="F22" s="75" t="s">
        <v>2</v>
      </c>
    </row>
    <row r="23" spans="2:6" x14ac:dyDescent="0.2">
      <c r="B23" s="40" t="s">
        <v>359</v>
      </c>
      <c r="C23" s="43">
        <v>4141.43</v>
      </c>
      <c r="D23" s="40"/>
      <c r="E23" s="75" t="s">
        <v>11</v>
      </c>
      <c r="F23" s="75" t="s">
        <v>2</v>
      </c>
    </row>
    <row r="24" spans="2:6" x14ac:dyDescent="0.2">
      <c r="B24" s="40" t="s">
        <v>490</v>
      </c>
      <c r="C24" s="43">
        <v>1427.41</v>
      </c>
      <c r="D24" s="40" t="s">
        <v>491</v>
      </c>
      <c r="E24" s="75" t="s">
        <v>11</v>
      </c>
      <c r="F24" s="75" t="s">
        <v>2</v>
      </c>
    </row>
    <row r="25" spans="2:6" x14ac:dyDescent="0.2">
      <c r="B25" s="40" t="s">
        <v>361</v>
      </c>
      <c r="C25" s="43">
        <v>51.75</v>
      </c>
      <c r="D25" s="40" t="s">
        <v>492</v>
      </c>
      <c r="E25" s="75" t="s">
        <v>11</v>
      </c>
      <c r="F25" s="75" t="s">
        <v>2</v>
      </c>
    </row>
    <row r="26" spans="2:6" x14ac:dyDescent="0.2">
      <c r="B26" s="40" t="s">
        <v>493</v>
      </c>
      <c r="C26" s="43">
        <v>2550.0500000000002</v>
      </c>
      <c r="D26" s="40" t="s">
        <v>494</v>
      </c>
      <c r="E26" s="75" t="s">
        <v>11</v>
      </c>
      <c r="F26" s="75" t="s">
        <v>2</v>
      </c>
    </row>
    <row r="27" spans="2:6" x14ac:dyDescent="0.2">
      <c r="B27" s="40" t="s">
        <v>495</v>
      </c>
      <c r="C27" s="43">
        <v>6828.36</v>
      </c>
      <c r="D27" s="40" t="s">
        <v>496</v>
      </c>
      <c r="E27" s="75" t="s">
        <v>11</v>
      </c>
      <c r="F27" s="75" t="s">
        <v>2</v>
      </c>
    </row>
    <row r="28" spans="2:6" x14ac:dyDescent="0.2">
      <c r="B28" s="40" t="s">
        <v>497</v>
      </c>
      <c r="C28" s="43">
        <v>28.97</v>
      </c>
      <c r="D28" s="40" t="s">
        <v>498</v>
      </c>
      <c r="E28" s="75" t="s">
        <v>11</v>
      </c>
      <c r="F28" s="75" t="s">
        <v>2</v>
      </c>
    </row>
    <row r="29" spans="2:6" x14ac:dyDescent="0.2">
      <c r="B29" s="75" t="s">
        <v>64</v>
      </c>
      <c r="C29" s="49"/>
      <c r="D29" s="49"/>
    </row>
    <row r="30" spans="2:6" x14ac:dyDescent="0.2">
      <c r="B30" s="75" t="s">
        <v>65</v>
      </c>
      <c r="C30" s="49"/>
      <c r="D30" s="49"/>
    </row>
  </sheetData>
  <mergeCells count="5">
    <mergeCell ref="B5:D5"/>
    <mergeCell ref="B29:D29"/>
    <mergeCell ref="B30:D30"/>
    <mergeCell ref="E6:E28"/>
    <mergeCell ref="F1:F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6" t="s">
        <v>2</v>
      </c>
    </row>
    <row r="2" spans="2:19" x14ac:dyDescent="0.2">
      <c r="B2" s="37" t="s">
        <v>3</v>
      </c>
      <c r="C2" s="37" t="s">
        <v>4</v>
      </c>
      <c r="S2" s="76" t="s">
        <v>2</v>
      </c>
    </row>
    <row r="3" spans="2:19" x14ac:dyDescent="0.2">
      <c r="B3" s="37" t="s">
        <v>5</v>
      </c>
      <c r="C3" s="37" t="s">
        <v>6</v>
      </c>
      <c r="S3" s="76" t="s">
        <v>2</v>
      </c>
    </row>
    <row r="4" spans="2:19" x14ac:dyDescent="0.2">
      <c r="B4" s="37" t="s">
        <v>7</v>
      </c>
      <c r="C4" s="37">
        <v>299</v>
      </c>
      <c r="S4" s="76" t="s">
        <v>2</v>
      </c>
    </row>
    <row r="5" spans="2:19" x14ac:dyDescent="0.2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">
      <c r="B6" s="3" t="s">
        <v>499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">
      <c r="B7" s="1" t="s">
        <v>67</v>
      </c>
      <c r="C7" s="1" t="s">
        <v>68</v>
      </c>
      <c r="D7" s="1" t="s">
        <v>139</v>
      </c>
      <c r="E7" s="1" t="s">
        <v>70</v>
      </c>
      <c r="F7" s="1" t="s">
        <v>71</v>
      </c>
      <c r="G7" s="1" t="s">
        <v>104</v>
      </c>
      <c r="H7" s="1" t="s">
        <v>105</v>
      </c>
      <c r="I7" s="1" t="s">
        <v>72</v>
      </c>
      <c r="J7" s="1" t="s">
        <v>73</v>
      </c>
      <c r="K7" s="1" t="s">
        <v>500</v>
      </c>
      <c r="L7" s="3" t="s">
        <v>106</v>
      </c>
      <c r="M7" s="1" t="s">
        <v>501</v>
      </c>
      <c r="N7" s="1" t="s">
        <v>140</v>
      </c>
      <c r="O7" s="1" t="s">
        <v>76</v>
      </c>
      <c r="P7" s="1" t="s">
        <v>110</v>
      </c>
      <c r="Q7" s="1" t="s">
        <v>10</v>
      </c>
      <c r="R7" s="76" t="s">
        <v>11</v>
      </c>
      <c r="S7" s="76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151</v>
      </c>
      <c r="H8" s="1" t="s">
        <v>111</v>
      </c>
      <c r="I8" s="1" t="s">
        <v>10</v>
      </c>
      <c r="J8" s="1" t="s">
        <v>15</v>
      </c>
      <c r="K8" s="1" t="s">
        <v>502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10</v>
      </c>
      <c r="R9" s="76" t="s">
        <v>11</v>
      </c>
      <c r="S9" s="76" t="s">
        <v>2</v>
      </c>
    </row>
    <row r="10" spans="2:19" x14ac:dyDescent="0.2">
      <c r="B10" s="1" t="s">
        <v>503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">
      <c r="B12" s="1" t="s">
        <v>145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">
      <c r="B13" s="1" t="s">
        <v>126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">
      <c r="B14" s="1" t="s">
        <v>146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">
      <c r="B15" s="1" t="s">
        <v>201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">
      <c r="B16" s="1" t="s">
        <v>504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">
      <c r="B17" s="1" t="s">
        <v>148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">
      <c r="B18" s="1" t="s">
        <v>147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">
      <c r="B19" s="36" t="s">
        <v>100</v>
      </c>
      <c r="R19" s="76" t="s">
        <v>11</v>
      </c>
      <c r="S19" s="76" t="s">
        <v>2</v>
      </c>
    </row>
    <row r="20" spans="2:19" x14ac:dyDescent="0.2">
      <c r="B20" s="36" t="s">
        <v>133</v>
      </c>
      <c r="R20" s="76" t="s">
        <v>11</v>
      </c>
      <c r="S20" s="76" t="s">
        <v>2</v>
      </c>
    </row>
    <row r="21" spans="2:19" x14ac:dyDescent="0.2">
      <c r="B21" s="36" t="s">
        <v>135</v>
      </c>
      <c r="R21" s="76" t="s">
        <v>11</v>
      </c>
      <c r="S21" s="76" t="s">
        <v>2</v>
      </c>
    </row>
    <row r="22" spans="2:19" x14ac:dyDescent="0.2">
      <c r="B22" s="76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">
      <c r="B23" s="76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7" t="s">
        <v>2</v>
      </c>
    </row>
    <row r="2" spans="2:19" x14ac:dyDescent="0.2">
      <c r="B2" s="37" t="s">
        <v>3</v>
      </c>
      <c r="C2" s="37" t="s">
        <v>4</v>
      </c>
      <c r="S2" s="77" t="s">
        <v>2</v>
      </c>
    </row>
    <row r="3" spans="2:19" x14ac:dyDescent="0.2">
      <c r="B3" s="37" t="s">
        <v>5</v>
      </c>
      <c r="C3" s="37" t="s">
        <v>6</v>
      </c>
      <c r="S3" s="77" t="s">
        <v>2</v>
      </c>
    </row>
    <row r="4" spans="2:19" x14ac:dyDescent="0.2">
      <c r="B4" s="37" t="s">
        <v>7</v>
      </c>
      <c r="C4" s="37">
        <v>299</v>
      </c>
      <c r="S4" s="77" t="s">
        <v>2</v>
      </c>
    </row>
    <row r="5" spans="2:19" x14ac:dyDescent="0.2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7" t="s">
        <v>2</v>
      </c>
    </row>
    <row r="6" spans="2:19" x14ac:dyDescent="0.2">
      <c r="B6" s="3" t="s">
        <v>505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">
      <c r="B7" s="1" t="s">
        <v>67</v>
      </c>
      <c r="C7" s="1" t="s">
        <v>68</v>
      </c>
      <c r="D7" s="1" t="s">
        <v>139</v>
      </c>
      <c r="E7" s="1" t="s">
        <v>70</v>
      </c>
      <c r="F7" s="1" t="s">
        <v>71</v>
      </c>
      <c r="G7" s="1" t="s">
        <v>104</v>
      </c>
      <c r="H7" s="1" t="s">
        <v>105</v>
      </c>
      <c r="I7" s="1" t="s">
        <v>72</v>
      </c>
      <c r="J7" s="1" t="s">
        <v>73</v>
      </c>
      <c r="K7" s="1" t="s">
        <v>500</v>
      </c>
      <c r="L7" s="3" t="s">
        <v>106</v>
      </c>
      <c r="M7" s="1" t="s">
        <v>501</v>
      </c>
      <c r="N7" s="1" t="s">
        <v>140</v>
      </c>
      <c r="O7" s="1" t="s">
        <v>76</v>
      </c>
      <c r="P7" s="1" t="s">
        <v>110</v>
      </c>
      <c r="Q7" s="1" t="s">
        <v>10</v>
      </c>
      <c r="R7" s="77" t="s">
        <v>11</v>
      </c>
      <c r="S7" s="77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151</v>
      </c>
      <c r="H8" s="1" t="s">
        <v>111</v>
      </c>
      <c r="I8" s="1" t="s">
        <v>10</v>
      </c>
      <c r="J8" s="1" t="s">
        <v>15</v>
      </c>
      <c r="K8" s="1" t="s">
        <v>15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10</v>
      </c>
      <c r="R9" s="77" t="s">
        <v>11</v>
      </c>
      <c r="S9" s="77" t="s">
        <v>2</v>
      </c>
    </row>
    <row r="10" spans="2:19" x14ac:dyDescent="0.2">
      <c r="B10" s="1" t="s">
        <v>506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">
      <c r="B11" s="1" t="s">
        <v>507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">
      <c r="B12" s="1" t="s">
        <v>145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">
      <c r="B13" s="1" t="s">
        <v>126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">
      <c r="B14" s="1" t="s">
        <v>146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">
      <c r="B15" s="1" t="s">
        <v>201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">
      <c r="B16" s="1" t="s">
        <v>504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">
      <c r="B17" s="1" t="s">
        <v>148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">
      <c r="B18" s="1" t="s">
        <v>147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">
      <c r="B19" s="36" t="s">
        <v>100</v>
      </c>
      <c r="R19" s="77" t="s">
        <v>11</v>
      </c>
      <c r="S19" s="77" t="s">
        <v>2</v>
      </c>
    </row>
    <row r="20" spans="2:19" x14ac:dyDescent="0.2">
      <c r="B20" s="36" t="s">
        <v>133</v>
      </c>
      <c r="R20" s="77" t="s">
        <v>11</v>
      </c>
      <c r="S20" s="77" t="s">
        <v>2</v>
      </c>
    </row>
    <row r="21" spans="2:19" x14ac:dyDescent="0.2">
      <c r="B21" s="36" t="s">
        <v>135</v>
      </c>
      <c r="R21" s="77" t="s">
        <v>11</v>
      </c>
      <c r="S21" s="77" t="s">
        <v>2</v>
      </c>
    </row>
    <row r="22" spans="2:19" x14ac:dyDescent="0.2">
      <c r="B22" s="77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">
      <c r="B23" s="77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29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51" t="s">
        <v>2</v>
      </c>
    </row>
    <row r="2" spans="2:21" x14ac:dyDescent="0.2">
      <c r="B2" s="37" t="s">
        <v>3</v>
      </c>
      <c r="C2" s="37" t="s">
        <v>4</v>
      </c>
      <c r="U2" s="51" t="s">
        <v>2</v>
      </c>
    </row>
    <row r="3" spans="2:21" x14ac:dyDescent="0.2">
      <c r="B3" s="37" t="s">
        <v>5</v>
      </c>
      <c r="C3" s="37" t="s">
        <v>6</v>
      </c>
      <c r="U3" s="51" t="s">
        <v>2</v>
      </c>
    </row>
    <row r="4" spans="2:21" x14ac:dyDescent="0.2">
      <c r="B4" s="37" t="s">
        <v>7</v>
      </c>
      <c r="C4" s="37">
        <v>299</v>
      </c>
      <c r="U4" s="51" t="s">
        <v>2</v>
      </c>
    </row>
    <row r="5" spans="2:21" x14ac:dyDescent="0.2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">
      <c r="B7" s="3" t="s">
        <v>102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">
      <c r="B8" s="1" t="s">
        <v>67</v>
      </c>
      <c r="C8" s="1" t="s">
        <v>68</v>
      </c>
      <c r="D8" s="1" t="s">
        <v>103</v>
      </c>
      <c r="E8" s="1" t="s">
        <v>70</v>
      </c>
      <c r="F8" s="1" t="s">
        <v>71</v>
      </c>
      <c r="G8" s="1" t="s">
        <v>104</v>
      </c>
      <c r="H8" s="1" t="s">
        <v>105</v>
      </c>
      <c r="I8" s="1" t="s">
        <v>72</v>
      </c>
      <c r="J8" s="1" t="s">
        <v>73</v>
      </c>
      <c r="K8" s="1" t="s">
        <v>74</v>
      </c>
      <c r="L8" s="3" t="s">
        <v>106</v>
      </c>
      <c r="M8" s="3" t="s">
        <v>107</v>
      </c>
      <c r="N8" s="3" t="s">
        <v>108</v>
      </c>
      <c r="O8" s="1" t="s">
        <v>75</v>
      </c>
      <c r="P8" s="3" t="s">
        <v>109</v>
      </c>
      <c r="Q8" s="1" t="s">
        <v>76</v>
      </c>
      <c r="R8" s="3" t="s">
        <v>110</v>
      </c>
      <c r="S8" s="1" t="s">
        <v>10</v>
      </c>
      <c r="T8" s="51" t="s">
        <v>11</v>
      </c>
      <c r="U8" s="51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111</v>
      </c>
      <c r="I9" s="1" t="s">
        <v>10</v>
      </c>
      <c r="J9" s="1" t="s">
        <v>15</v>
      </c>
      <c r="K9" s="1" t="s">
        <v>15</v>
      </c>
      <c r="L9" s="3" t="s">
        <v>112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10</v>
      </c>
      <c r="T10" s="51" t="s">
        <v>11</v>
      </c>
      <c r="U10" s="51" t="s">
        <v>2</v>
      </c>
    </row>
    <row r="11" spans="2:21" x14ac:dyDescent="0.2">
      <c r="B11" s="1" t="s">
        <v>119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2.77</v>
      </c>
      <c r="I11" s="1" t="s">
        <v>10</v>
      </c>
      <c r="J11" s="38">
        <v>1.8100000000000002E-2</v>
      </c>
      <c r="K11" s="38">
        <v>1.7999999999999999E-2</v>
      </c>
      <c r="L11" s="39">
        <v>158937631</v>
      </c>
      <c r="M11" s="1" t="s">
        <v>10</v>
      </c>
      <c r="N11" s="39">
        <v>0</v>
      </c>
      <c r="O11" s="39">
        <v>172764.62</v>
      </c>
      <c r="P11" s="1" t="s">
        <v>10</v>
      </c>
      <c r="Q11" s="38">
        <v>1</v>
      </c>
      <c r="R11" s="38">
        <v>0.22090000000000001</v>
      </c>
      <c r="S11" s="1" t="s">
        <v>10</v>
      </c>
      <c r="T11" s="51" t="s">
        <v>11</v>
      </c>
      <c r="U11" s="51" t="s">
        <v>2</v>
      </c>
    </row>
    <row r="12" spans="2:21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2.77</v>
      </c>
      <c r="I12" s="1" t="s">
        <v>10</v>
      </c>
      <c r="J12" s="38">
        <v>1.8100000000000002E-2</v>
      </c>
      <c r="K12" s="38">
        <v>1.7999999999999999E-2</v>
      </c>
      <c r="L12" s="39">
        <v>158937631</v>
      </c>
      <c r="M12" s="1" t="s">
        <v>10</v>
      </c>
      <c r="N12" s="39">
        <v>0</v>
      </c>
      <c r="O12" s="39">
        <v>172764.62</v>
      </c>
      <c r="P12" s="1" t="s">
        <v>10</v>
      </c>
      <c r="Q12" s="38">
        <v>1</v>
      </c>
      <c r="R12" s="38">
        <v>0.22090000000000001</v>
      </c>
      <c r="S12" s="1" t="s">
        <v>10</v>
      </c>
      <c r="T12" s="51" t="s">
        <v>11</v>
      </c>
      <c r="U12" s="51" t="s">
        <v>2</v>
      </c>
    </row>
    <row r="13" spans="2:21" x14ac:dyDescent="0.2">
      <c r="B13" s="1" t="s">
        <v>120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0.9</v>
      </c>
      <c r="I13" s="1" t="s">
        <v>10</v>
      </c>
      <c r="J13" s="38">
        <v>2.18E-2</v>
      </c>
      <c r="K13" s="38">
        <v>5.7000000000000002E-3</v>
      </c>
      <c r="L13" s="39">
        <v>89789216</v>
      </c>
      <c r="M13" s="1" t="s">
        <v>10</v>
      </c>
      <c r="N13" s="39">
        <v>0</v>
      </c>
      <c r="O13" s="39">
        <v>104218.87</v>
      </c>
      <c r="P13" s="1" t="s">
        <v>10</v>
      </c>
      <c r="Q13" s="38">
        <v>0.60319999999999996</v>
      </c>
      <c r="R13" s="38">
        <v>0.13320000000000001</v>
      </c>
      <c r="S13" s="1" t="s">
        <v>10</v>
      </c>
      <c r="T13" s="51" t="s">
        <v>11</v>
      </c>
      <c r="U13" s="51" t="s">
        <v>2</v>
      </c>
    </row>
    <row r="14" spans="2:21" x14ac:dyDescent="0.2">
      <c r="B14" s="40" t="s">
        <v>121</v>
      </c>
      <c r="C14" s="41">
        <v>9590431</v>
      </c>
      <c r="D14" s="40" t="s">
        <v>122</v>
      </c>
      <c r="E14" s="40" t="s">
        <v>123</v>
      </c>
      <c r="F14" s="40" t="s">
        <v>124</v>
      </c>
      <c r="G14" s="40" t="s">
        <v>10</v>
      </c>
      <c r="H14" s="43">
        <v>1.55</v>
      </c>
      <c r="I14" s="40" t="s">
        <v>91</v>
      </c>
      <c r="J14" s="42">
        <v>0.04</v>
      </c>
      <c r="K14" s="42">
        <v>5.7999999999999996E-3</v>
      </c>
      <c r="L14" s="43">
        <v>14000000</v>
      </c>
      <c r="M14" s="43">
        <v>142.6</v>
      </c>
      <c r="N14" s="43">
        <v>0</v>
      </c>
      <c r="O14" s="43">
        <v>19964</v>
      </c>
      <c r="P14" s="42">
        <v>1E-3</v>
      </c>
      <c r="Q14" s="42">
        <v>0.11559999999999999</v>
      </c>
      <c r="R14" s="42">
        <v>2.5499999999999998E-2</v>
      </c>
      <c r="S14" s="40" t="s">
        <v>10</v>
      </c>
      <c r="T14" s="51" t="s">
        <v>11</v>
      </c>
      <c r="U14" s="51" t="s">
        <v>2</v>
      </c>
    </row>
    <row r="15" spans="2:21" x14ac:dyDescent="0.2">
      <c r="B15" s="40" t="s">
        <v>125</v>
      </c>
      <c r="C15" s="41">
        <v>1128081</v>
      </c>
      <c r="D15" s="40" t="s">
        <v>122</v>
      </c>
      <c r="E15" s="40" t="s">
        <v>123</v>
      </c>
      <c r="F15" s="40" t="s">
        <v>124</v>
      </c>
      <c r="G15" s="40" t="s">
        <v>10</v>
      </c>
      <c r="H15" s="43">
        <v>0.75</v>
      </c>
      <c r="I15" s="40" t="s">
        <v>91</v>
      </c>
      <c r="J15" s="42">
        <v>1.7500000000000002E-2</v>
      </c>
      <c r="K15" s="42">
        <v>5.7000000000000002E-3</v>
      </c>
      <c r="L15" s="43">
        <v>75789216</v>
      </c>
      <c r="M15" s="43">
        <v>111.17</v>
      </c>
      <c r="N15" s="43">
        <v>0</v>
      </c>
      <c r="O15" s="43">
        <v>84254.87</v>
      </c>
      <c r="P15" s="42">
        <v>4.5999999999999999E-3</v>
      </c>
      <c r="Q15" s="42">
        <v>0.48770000000000002</v>
      </c>
      <c r="R15" s="42">
        <v>0.1077</v>
      </c>
      <c r="S15" s="40" t="s">
        <v>10</v>
      </c>
      <c r="T15" s="51" t="s">
        <v>11</v>
      </c>
      <c r="U15" s="51" t="s">
        <v>2</v>
      </c>
    </row>
    <row r="16" spans="2:21" x14ac:dyDescent="0.2">
      <c r="B16" s="1" t="s">
        <v>126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5.6</v>
      </c>
      <c r="I16" s="1" t="s">
        <v>10</v>
      </c>
      <c r="J16" s="38">
        <v>1.24E-2</v>
      </c>
      <c r="K16" s="38">
        <v>3.6600000000000001E-2</v>
      </c>
      <c r="L16" s="39">
        <v>69148415</v>
      </c>
      <c r="M16" s="1" t="s">
        <v>10</v>
      </c>
      <c r="N16" s="39">
        <v>0</v>
      </c>
      <c r="O16" s="39">
        <v>68545.75</v>
      </c>
      <c r="P16" s="1" t="s">
        <v>10</v>
      </c>
      <c r="Q16" s="38">
        <v>0.39679999999999999</v>
      </c>
      <c r="R16" s="38">
        <v>8.7599999999999997E-2</v>
      </c>
      <c r="S16" s="1" t="s">
        <v>10</v>
      </c>
      <c r="T16" s="51" t="s">
        <v>11</v>
      </c>
      <c r="U16" s="51" t="s">
        <v>2</v>
      </c>
    </row>
    <row r="17" spans="2:21" x14ac:dyDescent="0.2">
      <c r="B17" s="40" t="s">
        <v>127</v>
      </c>
      <c r="C17" s="41">
        <v>1167105</v>
      </c>
      <c r="D17" s="40" t="s">
        <v>122</v>
      </c>
      <c r="E17" s="40" t="s">
        <v>123</v>
      </c>
      <c r="F17" s="40" t="s">
        <v>124</v>
      </c>
      <c r="G17" s="40" t="s">
        <v>10</v>
      </c>
      <c r="H17" s="43">
        <v>0.57999999999999996</v>
      </c>
      <c r="I17" s="40" t="s">
        <v>91</v>
      </c>
      <c r="J17" s="42">
        <v>1.5E-3</v>
      </c>
      <c r="K17" s="42">
        <v>3.5700000000000003E-2</v>
      </c>
      <c r="L17" s="43">
        <v>22948415</v>
      </c>
      <c r="M17" s="43">
        <v>98.11</v>
      </c>
      <c r="N17" s="43">
        <v>0</v>
      </c>
      <c r="O17" s="43">
        <v>22514.69</v>
      </c>
      <c r="P17" s="42">
        <v>1.5E-3</v>
      </c>
      <c r="Q17" s="42">
        <v>0.1303</v>
      </c>
      <c r="R17" s="42">
        <v>2.8799999999999999E-2</v>
      </c>
      <c r="S17" s="40" t="s">
        <v>10</v>
      </c>
      <c r="T17" s="51" t="s">
        <v>11</v>
      </c>
      <c r="U17" s="51" t="s">
        <v>2</v>
      </c>
    </row>
    <row r="18" spans="2:21" x14ac:dyDescent="0.2">
      <c r="B18" s="40" t="s">
        <v>128</v>
      </c>
      <c r="C18" s="41">
        <v>8231219</v>
      </c>
      <c r="D18" s="40" t="s">
        <v>122</v>
      </c>
      <c r="E18" s="40" t="s">
        <v>123</v>
      </c>
      <c r="F18" s="40" t="s">
        <v>124</v>
      </c>
      <c r="G18" s="40" t="s">
        <v>10</v>
      </c>
      <c r="H18" s="43">
        <v>0.94</v>
      </c>
      <c r="I18" s="40" t="s">
        <v>91</v>
      </c>
      <c r="J18" s="42">
        <v>0</v>
      </c>
      <c r="K18" s="42">
        <v>3.6900000000000002E-2</v>
      </c>
      <c r="L18" s="43">
        <v>25000000</v>
      </c>
      <c r="M18" s="43">
        <v>96.67</v>
      </c>
      <c r="N18" s="43">
        <v>0</v>
      </c>
      <c r="O18" s="43">
        <v>24167.5</v>
      </c>
      <c r="P18" s="42">
        <v>6.9999999999999999E-4</v>
      </c>
      <c r="Q18" s="42">
        <v>0.1399</v>
      </c>
      <c r="R18" s="42">
        <v>3.09E-2</v>
      </c>
      <c r="S18" s="40" t="s">
        <v>10</v>
      </c>
      <c r="T18" s="51" t="s">
        <v>11</v>
      </c>
      <c r="U18" s="51" t="s">
        <v>2</v>
      </c>
    </row>
    <row r="19" spans="2:21" x14ac:dyDescent="0.2">
      <c r="B19" s="40" t="s">
        <v>129</v>
      </c>
      <c r="C19" s="41">
        <v>1140193</v>
      </c>
      <c r="D19" s="40" t="s">
        <v>122</v>
      </c>
      <c r="E19" s="40" t="s">
        <v>123</v>
      </c>
      <c r="F19" s="40" t="s">
        <v>124</v>
      </c>
      <c r="G19" s="40" t="s">
        <v>10</v>
      </c>
      <c r="H19" s="43">
        <v>15.92</v>
      </c>
      <c r="I19" s="40" t="s">
        <v>91</v>
      </c>
      <c r="J19" s="42">
        <v>3.7499999999999999E-2</v>
      </c>
      <c r="K19" s="42">
        <v>3.73E-2</v>
      </c>
      <c r="L19" s="43">
        <v>21200000</v>
      </c>
      <c r="M19" s="43">
        <v>103.13</v>
      </c>
      <c r="N19" s="43">
        <v>0</v>
      </c>
      <c r="O19" s="43">
        <v>21863.56</v>
      </c>
      <c r="P19" s="42">
        <v>8.0000000000000004E-4</v>
      </c>
      <c r="Q19" s="42">
        <v>0.1265</v>
      </c>
      <c r="R19" s="42">
        <v>2.7900000000000001E-2</v>
      </c>
      <c r="S19" s="40" t="s">
        <v>10</v>
      </c>
      <c r="T19" s="51" t="s">
        <v>11</v>
      </c>
      <c r="U19" s="51" t="s">
        <v>2</v>
      </c>
    </row>
    <row r="20" spans="2:21" x14ac:dyDescent="0.2">
      <c r="B20" s="1" t="s">
        <v>130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39">
        <v>0</v>
      </c>
      <c r="P20" s="1" t="s">
        <v>10</v>
      </c>
      <c r="Q20" s="38">
        <v>0</v>
      </c>
      <c r="R20" s="38">
        <v>0</v>
      </c>
      <c r="S20" s="1" t="s">
        <v>10</v>
      </c>
      <c r="T20" s="51" t="s">
        <v>11</v>
      </c>
      <c r="U20" s="51" t="s">
        <v>2</v>
      </c>
    </row>
    <row r="21" spans="2:21" x14ac:dyDescent="0.2">
      <c r="B21" s="1" t="s">
        <v>98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39">
        <v>0</v>
      </c>
      <c r="P21" s="1" t="s">
        <v>10</v>
      </c>
      <c r="Q21" s="38">
        <v>0</v>
      </c>
      <c r="R21" s="38">
        <v>0</v>
      </c>
      <c r="S21" s="1" t="s">
        <v>10</v>
      </c>
      <c r="T21" s="51" t="s">
        <v>11</v>
      </c>
      <c r="U21" s="51" t="s">
        <v>2</v>
      </c>
    </row>
    <row r="22" spans="2:21" x14ac:dyDescent="0.2">
      <c r="B22" s="1" t="s">
        <v>131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8">
        <v>0</v>
      </c>
      <c r="K22" s="38">
        <v>0</v>
      </c>
      <c r="L22" s="39">
        <v>0</v>
      </c>
      <c r="M22" s="1" t="s">
        <v>10</v>
      </c>
      <c r="N22" s="39">
        <v>0</v>
      </c>
      <c r="O22" s="39">
        <v>0</v>
      </c>
      <c r="P22" s="1" t="s">
        <v>10</v>
      </c>
      <c r="Q22" s="38">
        <v>0</v>
      </c>
      <c r="R22" s="38">
        <v>0</v>
      </c>
      <c r="S22" s="1" t="s">
        <v>10</v>
      </c>
      <c r="T22" s="51" t="s">
        <v>11</v>
      </c>
      <c r="U22" s="51" t="s">
        <v>2</v>
      </c>
    </row>
    <row r="23" spans="2:21" x14ac:dyDescent="0.2">
      <c r="B23" s="1" t="s">
        <v>132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8">
        <v>0</v>
      </c>
      <c r="K23" s="38">
        <v>0</v>
      </c>
      <c r="L23" s="39">
        <v>0</v>
      </c>
      <c r="M23" s="1" t="s">
        <v>10</v>
      </c>
      <c r="N23" s="39">
        <v>0</v>
      </c>
      <c r="O23" s="39">
        <v>0</v>
      </c>
      <c r="P23" s="1" t="s">
        <v>10</v>
      </c>
      <c r="Q23" s="38">
        <v>0</v>
      </c>
      <c r="R23" s="38">
        <v>0</v>
      </c>
      <c r="S23" s="1" t="s">
        <v>10</v>
      </c>
      <c r="T23" s="51" t="s">
        <v>11</v>
      </c>
      <c r="U23" s="51" t="s">
        <v>2</v>
      </c>
    </row>
    <row r="24" spans="2:21" x14ac:dyDescent="0.2">
      <c r="B24" s="36" t="s">
        <v>133</v>
      </c>
      <c r="T24" s="51" t="s">
        <v>11</v>
      </c>
      <c r="U24" s="51" t="s">
        <v>2</v>
      </c>
    </row>
    <row r="25" spans="2:21" x14ac:dyDescent="0.2">
      <c r="B25" s="36" t="s">
        <v>134</v>
      </c>
      <c r="T25" s="51" t="s">
        <v>11</v>
      </c>
      <c r="U25" s="51" t="s">
        <v>2</v>
      </c>
    </row>
    <row r="26" spans="2:21" x14ac:dyDescent="0.2">
      <c r="B26" s="36" t="s">
        <v>135</v>
      </c>
      <c r="T26" s="51" t="s">
        <v>11</v>
      </c>
      <c r="U26" s="51" t="s">
        <v>2</v>
      </c>
    </row>
    <row r="27" spans="2:21" x14ac:dyDescent="0.2">
      <c r="B27" s="36" t="s">
        <v>136</v>
      </c>
      <c r="T27" s="51" t="s">
        <v>11</v>
      </c>
      <c r="U27" s="51" t="s">
        <v>2</v>
      </c>
    </row>
    <row r="28" spans="2:21" x14ac:dyDescent="0.2">
      <c r="B28" s="51" t="s">
        <v>64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2:21" x14ac:dyDescent="0.2">
      <c r="B29" s="51" t="s">
        <v>65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</sheetData>
  <mergeCells count="5">
    <mergeCell ref="B5:S5"/>
    <mergeCell ref="B28:S28"/>
    <mergeCell ref="B29:S29"/>
    <mergeCell ref="T6:T27"/>
    <mergeCell ref="U1:U2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8" t="s">
        <v>2</v>
      </c>
    </row>
    <row r="2" spans="2:18" x14ac:dyDescent="0.2">
      <c r="B2" s="37" t="s">
        <v>3</v>
      </c>
      <c r="C2" s="37" t="s">
        <v>4</v>
      </c>
      <c r="R2" s="78" t="s">
        <v>2</v>
      </c>
    </row>
    <row r="3" spans="2:18" x14ac:dyDescent="0.2">
      <c r="B3" s="37" t="s">
        <v>5</v>
      </c>
      <c r="C3" s="37" t="s">
        <v>6</v>
      </c>
      <c r="R3" s="78" t="s">
        <v>2</v>
      </c>
    </row>
    <row r="4" spans="2:18" x14ac:dyDescent="0.2">
      <c r="B4" s="37" t="s">
        <v>7</v>
      </c>
      <c r="C4" s="37">
        <v>299</v>
      </c>
      <c r="R4" s="78" t="s">
        <v>2</v>
      </c>
    </row>
    <row r="5" spans="2:18" x14ac:dyDescent="0.2">
      <c r="B5" s="7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8" t="s">
        <v>2</v>
      </c>
    </row>
    <row r="6" spans="2:18" x14ac:dyDescent="0.2">
      <c r="B6" s="3" t="s">
        <v>508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">
      <c r="B7" s="1" t="s">
        <v>67</v>
      </c>
      <c r="C7" s="1" t="s">
        <v>68</v>
      </c>
      <c r="D7" s="1" t="s">
        <v>139</v>
      </c>
      <c r="E7" s="1" t="s">
        <v>70</v>
      </c>
      <c r="F7" s="1" t="s">
        <v>71</v>
      </c>
      <c r="G7" s="1" t="s">
        <v>104</v>
      </c>
      <c r="H7" s="1" t="s">
        <v>105</v>
      </c>
      <c r="I7" s="1" t="s">
        <v>72</v>
      </c>
      <c r="J7" s="1" t="s">
        <v>73</v>
      </c>
      <c r="K7" s="1" t="s">
        <v>500</v>
      </c>
      <c r="L7" s="3" t="s">
        <v>106</v>
      </c>
      <c r="M7" s="1" t="s">
        <v>501</v>
      </c>
      <c r="N7" s="1" t="s">
        <v>140</v>
      </c>
      <c r="O7" s="1" t="s">
        <v>76</v>
      </c>
      <c r="P7" s="1" t="s">
        <v>110</v>
      </c>
      <c r="Q7" s="78" t="s">
        <v>11</v>
      </c>
      <c r="R7" s="78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151</v>
      </c>
      <c r="H8" s="1" t="s">
        <v>111</v>
      </c>
      <c r="I8" s="1" t="s">
        <v>10</v>
      </c>
      <c r="J8" s="1" t="s">
        <v>15</v>
      </c>
      <c r="K8" s="1" t="s">
        <v>15</v>
      </c>
      <c r="L8" s="1" t="s">
        <v>112</v>
      </c>
      <c r="M8" s="1" t="s">
        <v>14</v>
      </c>
      <c r="N8" s="1" t="s">
        <v>15</v>
      </c>
      <c r="O8" s="1" t="s">
        <v>15</v>
      </c>
      <c r="P8" s="1" t="s">
        <v>15</v>
      </c>
      <c r="Q8" s="78" t="s">
        <v>11</v>
      </c>
      <c r="R8" s="78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113</v>
      </c>
      <c r="N9" s="1" t="s">
        <v>114</v>
      </c>
      <c r="O9" s="1" t="s">
        <v>115</v>
      </c>
      <c r="P9" s="1" t="s">
        <v>116</v>
      </c>
      <c r="Q9" s="78" t="s">
        <v>11</v>
      </c>
      <c r="R9" s="78" t="s">
        <v>2</v>
      </c>
    </row>
    <row r="10" spans="2:18" x14ac:dyDescent="0.2">
      <c r="B10" s="1" t="s">
        <v>509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8" t="s">
        <v>11</v>
      </c>
      <c r="R10" s="78" t="s">
        <v>2</v>
      </c>
    </row>
    <row r="11" spans="2:18" x14ac:dyDescent="0.2">
      <c r="B11" s="1" t="s">
        <v>507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8" t="s">
        <v>11</v>
      </c>
      <c r="R11" s="78" t="s">
        <v>2</v>
      </c>
    </row>
    <row r="12" spans="2:18" x14ac:dyDescent="0.2">
      <c r="B12" s="1" t="s">
        <v>145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8" t="s">
        <v>11</v>
      </c>
      <c r="R12" s="78" t="s">
        <v>2</v>
      </c>
    </row>
    <row r="13" spans="2:18" x14ac:dyDescent="0.2">
      <c r="B13" s="1" t="s">
        <v>126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8" t="s">
        <v>11</v>
      </c>
      <c r="R13" s="78" t="s">
        <v>2</v>
      </c>
    </row>
    <row r="14" spans="2:18" x14ac:dyDescent="0.2">
      <c r="B14" s="1" t="s">
        <v>451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8" t="s">
        <v>11</v>
      </c>
      <c r="R14" s="78" t="s">
        <v>2</v>
      </c>
    </row>
    <row r="15" spans="2:18" x14ac:dyDescent="0.2">
      <c r="B15" s="1" t="s">
        <v>201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8" t="s">
        <v>11</v>
      </c>
      <c r="R15" s="78" t="s">
        <v>2</v>
      </c>
    </row>
    <row r="16" spans="2:18" x14ac:dyDescent="0.2">
      <c r="B16" s="1" t="s">
        <v>504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8" t="s">
        <v>11</v>
      </c>
      <c r="R16" s="78" t="s">
        <v>2</v>
      </c>
    </row>
    <row r="17" spans="2:18" x14ac:dyDescent="0.2">
      <c r="B17" s="1" t="s">
        <v>148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8" t="s">
        <v>11</v>
      </c>
      <c r="R17" s="78" t="s">
        <v>2</v>
      </c>
    </row>
    <row r="18" spans="2:18" x14ac:dyDescent="0.2">
      <c r="B18" s="1" t="s">
        <v>510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8" t="s">
        <v>11</v>
      </c>
      <c r="R18" s="78" t="s">
        <v>2</v>
      </c>
    </row>
    <row r="19" spans="2:18" x14ac:dyDescent="0.2">
      <c r="B19" s="36" t="s">
        <v>100</v>
      </c>
      <c r="Q19" s="78" t="s">
        <v>11</v>
      </c>
      <c r="R19" s="78" t="s">
        <v>2</v>
      </c>
    </row>
    <row r="20" spans="2:18" x14ac:dyDescent="0.2">
      <c r="B20" s="36" t="s">
        <v>133</v>
      </c>
      <c r="Q20" s="78" t="s">
        <v>11</v>
      </c>
      <c r="R20" s="78" t="s">
        <v>2</v>
      </c>
    </row>
    <row r="21" spans="2:18" x14ac:dyDescent="0.2">
      <c r="B21" s="36" t="s">
        <v>135</v>
      </c>
      <c r="Q21" s="78" t="s">
        <v>11</v>
      </c>
      <c r="R21" s="78" t="s">
        <v>2</v>
      </c>
    </row>
    <row r="22" spans="2:18" x14ac:dyDescent="0.2">
      <c r="B22" s="78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">
      <c r="B23" s="78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2" t="s">
        <v>2</v>
      </c>
    </row>
    <row r="2" spans="2:24" x14ac:dyDescent="0.2">
      <c r="B2" s="37" t="s">
        <v>3</v>
      </c>
      <c r="C2" s="37" t="s">
        <v>4</v>
      </c>
      <c r="X2" s="52" t="s">
        <v>2</v>
      </c>
    </row>
    <row r="3" spans="2:24" x14ac:dyDescent="0.2">
      <c r="B3" s="37" t="s">
        <v>5</v>
      </c>
      <c r="C3" s="37" t="s">
        <v>6</v>
      </c>
      <c r="X3" s="52" t="s">
        <v>2</v>
      </c>
    </row>
    <row r="4" spans="2:24" x14ac:dyDescent="0.2">
      <c r="B4" s="37" t="s">
        <v>7</v>
      </c>
      <c r="C4" s="37">
        <v>299</v>
      </c>
      <c r="X4" s="52" t="s">
        <v>2</v>
      </c>
    </row>
    <row r="5" spans="2:24" x14ac:dyDescent="0.2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">
      <c r="B7" s="3" t="s">
        <v>137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">
      <c r="B8" s="1" t="s">
        <v>67</v>
      </c>
      <c r="C8" s="1" t="s">
        <v>68</v>
      </c>
      <c r="D8" s="1" t="s">
        <v>103</v>
      </c>
      <c r="E8" s="1" t="s">
        <v>138</v>
      </c>
      <c r="F8" s="1" t="s">
        <v>69</v>
      </c>
      <c r="G8" s="1" t="s">
        <v>139</v>
      </c>
      <c r="H8" s="1" t="s">
        <v>70</v>
      </c>
      <c r="I8" s="1" t="s">
        <v>71</v>
      </c>
      <c r="J8" s="1" t="s">
        <v>104</v>
      </c>
      <c r="K8" s="1" t="s">
        <v>105</v>
      </c>
      <c r="L8" s="1" t="s">
        <v>72</v>
      </c>
      <c r="M8" s="1" t="s">
        <v>73</v>
      </c>
      <c r="N8" s="1" t="s">
        <v>74</v>
      </c>
      <c r="O8" s="3" t="s">
        <v>106</v>
      </c>
      <c r="P8" s="3" t="s">
        <v>107</v>
      </c>
      <c r="Q8" s="3" t="s">
        <v>108</v>
      </c>
      <c r="R8" s="1" t="s">
        <v>75</v>
      </c>
      <c r="S8" s="1" t="s">
        <v>140</v>
      </c>
      <c r="T8" s="1" t="s">
        <v>76</v>
      </c>
      <c r="U8" s="1" t="s">
        <v>110</v>
      </c>
      <c r="V8" s="1" t="s">
        <v>10</v>
      </c>
      <c r="W8" s="52" t="s">
        <v>11</v>
      </c>
      <c r="X8" s="52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111</v>
      </c>
      <c r="L9" s="1" t="s">
        <v>10</v>
      </c>
      <c r="M9" s="1" t="s">
        <v>15</v>
      </c>
      <c r="N9" s="1" t="s">
        <v>15</v>
      </c>
      <c r="O9" s="3" t="s">
        <v>112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141</v>
      </c>
      <c r="T10" s="1" t="s">
        <v>142</v>
      </c>
      <c r="U10" s="1" t="s">
        <v>143</v>
      </c>
      <c r="V10" s="1" t="s">
        <v>10</v>
      </c>
      <c r="W10" s="52" t="s">
        <v>11</v>
      </c>
      <c r="X10" s="52" t="s">
        <v>2</v>
      </c>
    </row>
    <row r="11" spans="2:24" x14ac:dyDescent="0.2">
      <c r="B11" s="1" t="s">
        <v>144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">
      <c r="B13" s="1" t="s">
        <v>145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">
      <c r="B14" s="1" t="s">
        <v>126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">
      <c r="B15" s="1" t="s">
        <v>146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">
      <c r="B16" s="1" t="s">
        <v>147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">
      <c r="B17" s="1" t="s">
        <v>148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">
      <c r="B18" s="1" t="s">
        <v>149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">
      <c r="B19" s="36" t="s">
        <v>100</v>
      </c>
      <c r="W19" s="52" t="s">
        <v>11</v>
      </c>
      <c r="X19" s="52" t="s">
        <v>2</v>
      </c>
    </row>
    <row r="20" spans="2:24" x14ac:dyDescent="0.2">
      <c r="B20" s="36" t="s">
        <v>133</v>
      </c>
      <c r="W20" s="52" t="s">
        <v>11</v>
      </c>
      <c r="X20" s="52" t="s">
        <v>2</v>
      </c>
    </row>
    <row r="21" spans="2:24" x14ac:dyDescent="0.2">
      <c r="B21" s="36" t="s">
        <v>134</v>
      </c>
      <c r="W21" s="52" t="s">
        <v>11</v>
      </c>
      <c r="X21" s="52" t="s">
        <v>2</v>
      </c>
    </row>
    <row r="22" spans="2:24" x14ac:dyDescent="0.2">
      <c r="B22" s="36" t="s">
        <v>135</v>
      </c>
      <c r="W22" s="52" t="s">
        <v>11</v>
      </c>
      <c r="X22" s="52" t="s">
        <v>2</v>
      </c>
    </row>
    <row r="23" spans="2:24" x14ac:dyDescent="0.2">
      <c r="B23" s="36" t="s">
        <v>136</v>
      </c>
      <c r="W23" s="52" t="s">
        <v>11</v>
      </c>
      <c r="X23" s="52" t="s">
        <v>2</v>
      </c>
    </row>
    <row r="24" spans="2:24" x14ac:dyDescent="0.2">
      <c r="B24" s="52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">
      <c r="B25" s="52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7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7" customWidth="1"/>
    <col min="8" max="8" width="7" customWidth="1"/>
    <col min="9" max="9" width="11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3" t="s">
        <v>2</v>
      </c>
    </row>
    <row r="2" spans="2:24" x14ac:dyDescent="0.2">
      <c r="B2" s="37" t="s">
        <v>3</v>
      </c>
      <c r="C2" s="37" t="s">
        <v>4</v>
      </c>
      <c r="X2" s="53" t="s">
        <v>2</v>
      </c>
    </row>
    <row r="3" spans="2:24" x14ac:dyDescent="0.2">
      <c r="B3" s="37" t="s">
        <v>5</v>
      </c>
      <c r="C3" s="37" t="s">
        <v>6</v>
      </c>
      <c r="X3" s="53" t="s">
        <v>2</v>
      </c>
    </row>
    <row r="4" spans="2:24" x14ac:dyDescent="0.2">
      <c r="B4" s="37" t="s">
        <v>7</v>
      </c>
      <c r="C4" s="37">
        <v>299</v>
      </c>
      <c r="X4" s="53" t="s">
        <v>2</v>
      </c>
    </row>
    <row r="5" spans="2:24" x14ac:dyDescent="0.2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">
      <c r="B7" s="3" t="s">
        <v>150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">
      <c r="B8" s="1" t="s">
        <v>67</v>
      </c>
      <c r="C8" s="1" t="s">
        <v>68</v>
      </c>
      <c r="D8" s="1" t="s">
        <v>103</v>
      </c>
      <c r="E8" s="1" t="s">
        <v>138</v>
      </c>
      <c r="F8" s="1" t="s">
        <v>69</v>
      </c>
      <c r="G8" s="1" t="s">
        <v>139</v>
      </c>
      <c r="H8" s="1" t="s">
        <v>70</v>
      </c>
      <c r="I8" s="1" t="s">
        <v>71</v>
      </c>
      <c r="J8" s="1" t="s">
        <v>104</v>
      </c>
      <c r="K8" s="1" t="s">
        <v>105</v>
      </c>
      <c r="L8" s="1" t="s">
        <v>72</v>
      </c>
      <c r="M8" s="1" t="s">
        <v>73</v>
      </c>
      <c r="N8" s="1" t="s">
        <v>74</v>
      </c>
      <c r="O8" s="3" t="s">
        <v>106</v>
      </c>
      <c r="P8" s="3" t="s">
        <v>107</v>
      </c>
      <c r="Q8" s="3" t="s">
        <v>108</v>
      </c>
      <c r="R8" s="1" t="s">
        <v>75</v>
      </c>
      <c r="S8" s="1" t="s">
        <v>140</v>
      </c>
      <c r="T8" s="1" t="s">
        <v>76</v>
      </c>
      <c r="U8" s="1" t="s">
        <v>110</v>
      </c>
      <c r="V8" s="1" t="s">
        <v>10</v>
      </c>
      <c r="W8" s="53" t="s">
        <v>11</v>
      </c>
      <c r="X8" s="53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151</v>
      </c>
      <c r="K9" s="1" t="s">
        <v>111</v>
      </c>
      <c r="L9" s="1" t="s">
        <v>10</v>
      </c>
      <c r="M9" s="1" t="s">
        <v>15</v>
      </c>
      <c r="N9" s="1" t="s">
        <v>15</v>
      </c>
      <c r="O9" s="3" t="s">
        <v>112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141</v>
      </c>
      <c r="T10" s="1" t="s">
        <v>142</v>
      </c>
      <c r="U10" s="1" t="s">
        <v>143</v>
      </c>
      <c r="V10" s="1" t="s">
        <v>10</v>
      </c>
      <c r="W10" s="53" t="s">
        <v>11</v>
      </c>
      <c r="X10" s="53" t="s">
        <v>2</v>
      </c>
    </row>
    <row r="11" spans="2:24" x14ac:dyDescent="0.2">
      <c r="B11" s="1" t="s">
        <v>152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0.42</v>
      </c>
      <c r="L11" s="1" t="s">
        <v>10</v>
      </c>
      <c r="M11" s="38">
        <v>1.35E-2</v>
      </c>
      <c r="N11" s="38">
        <v>5.6800000000000003E-2</v>
      </c>
      <c r="O11" s="39">
        <v>850000</v>
      </c>
      <c r="P11" s="1" t="s">
        <v>10</v>
      </c>
      <c r="Q11" s="39">
        <v>0</v>
      </c>
      <c r="R11" s="39">
        <v>836.14</v>
      </c>
      <c r="S11" s="1" t="s">
        <v>10</v>
      </c>
      <c r="T11" s="38">
        <v>1</v>
      </c>
      <c r="U11" s="38">
        <v>1.1000000000000001E-3</v>
      </c>
      <c r="V11" s="1" t="s">
        <v>10</v>
      </c>
      <c r="W11" s="53" t="s">
        <v>11</v>
      </c>
      <c r="X11" s="53" t="s">
        <v>2</v>
      </c>
    </row>
    <row r="12" spans="2:24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0.42</v>
      </c>
      <c r="L12" s="1" t="s">
        <v>10</v>
      </c>
      <c r="M12" s="38">
        <v>1.35E-2</v>
      </c>
      <c r="N12" s="38">
        <v>5.6800000000000003E-2</v>
      </c>
      <c r="O12" s="39">
        <v>850000</v>
      </c>
      <c r="P12" s="1" t="s">
        <v>10</v>
      </c>
      <c r="Q12" s="39">
        <v>0</v>
      </c>
      <c r="R12" s="39">
        <v>836.14</v>
      </c>
      <c r="S12" s="1" t="s">
        <v>10</v>
      </c>
      <c r="T12" s="38">
        <v>1</v>
      </c>
      <c r="U12" s="38">
        <v>1.1000000000000001E-3</v>
      </c>
      <c r="V12" s="1" t="s">
        <v>10</v>
      </c>
      <c r="W12" s="53" t="s">
        <v>11</v>
      </c>
      <c r="X12" s="53" t="s">
        <v>2</v>
      </c>
    </row>
    <row r="13" spans="2:24" x14ac:dyDescent="0.2">
      <c r="B13" s="1" t="s">
        <v>145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3" t="s">
        <v>11</v>
      </c>
      <c r="X13" s="53" t="s">
        <v>2</v>
      </c>
    </row>
    <row r="14" spans="2:24" x14ac:dyDescent="0.2">
      <c r="B14" s="1" t="s">
        <v>126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0.42</v>
      </c>
      <c r="L14" s="1" t="s">
        <v>10</v>
      </c>
      <c r="M14" s="38">
        <v>1.35E-2</v>
      </c>
      <c r="N14" s="38">
        <v>5.6800000000000003E-2</v>
      </c>
      <c r="O14" s="39">
        <v>850000</v>
      </c>
      <c r="P14" s="1" t="s">
        <v>10</v>
      </c>
      <c r="Q14" s="39">
        <v>0</v>
      </c>
      <c r="R14" s="39">
        <v>836.14</v>
      </c>
      <c r="S14" s="1" t="s">
        <v>10</v>
      </c>
      <c r="T14" s="38">
        <v>1</v>
      </c>
      <c r="U14" s="38">
        <v>1.1000000000000001E-3</v>
      </c>
      <c r="V14" s="1" t="s">
        <v>10</v>
      </c>
      <c r="W14" s="53" t="s">
        <v>11</v>
      </c>
      <c r="X14" s="53" t="s">
        <v>2</v>
      </c>
    </row>
    <row r="15" spans="2:24" x14ac:dyDescent="0.2">
      <c r="B15" s="40" t="s">
        <v>153</v>
      </c>
      <c r="C15" s="41">
        <v>2080257</v>
      </c>
      <c r="D15" s="40" t="s">
        <v>122</v>
      </c>
      <c r="E15" s="40" t="s">
        <v>154</v>
      </c>
      <c r="F15" s="41">
        <v>520036070</v>
      </c>
      <c r="G15" s="40" t="s">
        <v>155</v>
      </c>
      <c r="H15" s="40" t="s">
        <v>156</v>
      </c>
      <c r="I15" s="40" t="s">
        <v>90</v>
      </c>
      <c r="J15" s="40" t="s">
        <v>10</v>
      </c>
      <c r="K15" s="43">
        <v>0.42</v>
      </c>
      <c r="L15" s="40" t="s">
        <v>91</v>
      </c>
      <c r="M15" s="42">
        <v>1.35E-2</v>
      </c>
      <c r="N15" s="42">
        <v>5.6800000000000003E-2</v>
      </c>
      <c r="O15" s="43">
        <v>850000</v>
      </c>
      <c r="P15" s="43">
        <v>98.37</v>
      </c>
      <c r="Q15" s="43">
        <v>0</v>
      </c>
      <c r="R15" s="43">
        <v>836.14</v>
      </c>
      <c r="S15" s="42">
        <v>7.7999999999999996E-3</v>
      </c>
      <c r="T15" s="42">
        <v>1</v>
      </c>
      <c r="U15" s="42">
        <v>1.1000000000000001E-3</v>
      </c>
      <c r="V15" s="40" t="s">
        <v>10</v>
      </c>
      <c r="W15" s="53" t="s">
        <v>11</v>
      </c>
      <c r="X15" s="53" t="s">
        <v>2</v>
      </c>
    </row>
    <row r="16" spans="2:24" x14ac:dyDescent="0.2">
      <c r="B16" s="1" t="s">
        <v>146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3" t="s">
        <v>11</v>
      </c>
      <c r="X16" s="53" t="s">
        <v>2</v>
      </c>
    </row>
    <row r="17" spans="2:24" x14ac:dyDescent="0.2">
      <c r="B17" s="1" t="s">
        <v>157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3" t="s">
        <v>11</v>
      </c>
      <c r="X17" s="53" t="s">
        <v>2</v>
      </c>
    </row>
    <row r="18" spans="2:24" x14ac:dyDescent="0.2">
      <c r="B18" s="1" t="s">
        <v>98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3" t="s">
        <v>11</v>
      </c>
      <c r="X18" s="53" t="s">
        <v>2</v>
      </c>
    </row>
    <row r="19" spans="2:24" x14ac:dyDescent="0.2">
      <c r="B19" s="1" t="s">
        <v>148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39">
        <v>0</v>
      </c>
      <c r="L19" s="1" t="s">
        <v>10</v>
      </c>
      <c r="M19" s="38">
        <v>0</v>
      </c>
      <c r="N19" s="38">
        <v>0</v>
      </c>
      <c r="O19" s="39">
        <v>0</v>
      </c>
      <c r="P19" s="1" t="s">
        <v>10</v>
      </c>
      <c r="Q19" s="39">
        <v>0</v>
      </c>
      <c r="R19" s="39">
        <v>0</v>
      </c>
      <c r="S19" s="1" t="s">
        <v>10</v>
      </c>
      <c r="T19" s="38">
        <v>0</v>
      </c>
      <c r="U19" s="38">
        <v>0</v>
      </c>
      <c r="V19" s="1" t="s">
        <v>10</v>
      </c>
      <c r="W19" s="53" t="s">
        <v>11</v>
      </c>
      <c r="X19" s="53" t="s">
        <v>2</v>
      </c>
    </row>
    <row r="20" spans="2:24" x14ac:dyDescent="0.2">
      <c r="B20" s="1" t="s">
        <v>147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39">
        <v>0</v>
      </c>
      <c r="L20" s="1" t="s">
        <v>10</v>
      </c>
      <c r="M20" s="38">
        <v>0</v>
      </c>
      <c r="N20" s="38">
        <v>0</v>
      </c>
      <c r="O20" s="39">
        <v>0</v>
      </c>
      <c r="P20" s="1" t="s">
        <v>10</v>
      </c>
      <c r="Q20" s="39">
        <v>0</v>
      </c>
      <c r="R20" s="39">
        <v>0</v>
      </c>
      <c r="S20" s="1" t="s">
        <v>10</v>
      </c>
      <c r="T20" s="38">
        <v>0</v>
      </c>
      <c r="U20" s="38">
        <v>0</v>
      </c>
      <c r="V20" s="1" t="s">
        <v>10</v>
      </c>
      <c r="W20" s="53" t="s">
        <v>11</v>
      </c>
      <c r="X20" s="53" t="s">
        <v>2</v>
      </c>
    </row>
    <row r="21" spans="2:24" x14ac:dyDescent="0.2">
      <c r="B21" s="36" t="s">
        <v>100</v>
      </c>
      <c r="W21" s="53" t="s">
        <v>11</v>
      </c>
      <c r="X21" s="53" t="s">
        <v>2</v>
      </c>
    </row>
    <row r="22" spans="2:24" x14ac:dyDescent="0.2">
      <c r="B22" s="36" t="s">
        <v>133</v>
      </c>
      <c r="W22" s="53" t="s">
        <v>11</v>
      </c>
      <c r="X22" s="53" t="s">
        <v>2</v>
      </c>
    </row>
    <row r="23" spans="2:24" x14ac:dyDescent="0.2">
      <c r="B23" s="36" t="s">
        <v>134</v>
      </c>
      <c r="W23" s="53" t="s">
        <v>11</v>
      </c>
      <c r="X23" s="53" t="s">
        <v>2</v>
      </c>
    </row>
    <row r="24" spans="2:24" x14ac:dyDescent="0.2">
      <c r="B24" s="36" t="s">
        <v>135</v>
      </c>
      <c r="W24" s="53" t="s">
        <v>11</v>
      </c>
      <c r="X24" s="53" t="s">
        <v>2</v>
      </c>
    </row>
    <row r="25" spans="2:24" x14ac:dyDescent="0.2">
      <c r="B25" s="36" t="s">
        <v>136</v>
      </c>
      <c r="W25" s="53" t="s">
        <v>11</v>
      </c>
      <c r="X25" s="53" t="s">
        <v>2</v>
      </c>
    </row>
    <row r="26" spans="2:24" x14ac:dyDescent="0.2">
      <c r="B26" s="53" t="s">
        <v>64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2:24" x14ac:dyDescent="0.2">
      <c r="B27" s="53" t="s">
        <v>65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</sheetData>
  <mergeCells count="5">
    <mergeCell ref="B5:V5"/>
    <mergeCell ref="B26:V26"/>
    <mergeCell ref="B27:V27"/>
    <mergeCell ref="W6:W25"/>
    <mergeCell ref="X1:X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6"/>
  <sheetViews>
    <sheetView rightToLeft="1" workbookViewId="0">
      <selection activeCell="G18" sqref="G18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6" customWidth="1"/>
    <col min="8" max="9" width="14" customWidth="1"/>
    <col min="10" max="10" width="11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299</v>
      </c>
      <c r="R4" s="54" t="s">
        <v>2</v>
      </c>
    </row>
    <row r="5" spans="2:18" x14ac:dyDescent="0.2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158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67</v>
      </c>
      <c r="C8" s="1" t="s">
        <v>68</v>
      </c>
      <c r="D8" s="1" t="s">
        <v>103</v>
      </c>
      <c r="E8" s="1" t="s">
        <v>138</v>
      </c>
      <c r="F8" s="1" t="s">
        <v>69</v>
      </c>
      <c r="G8" s="1" t="s">
        <v>139</v>
      </c>
      <c r="H8" s="1" t="s">
        <v>72</v>
      </c>
      <c r="I8" s="3" t="s">
        <v>106</v>
      </c>
      <c r="J8" s="3" t="s">
        <v>107</v>
      </c>
      <c r="K8" s="3" t="s">
        <v>108</v>
      </c>
      <c r="L8" s="1" t="s">
        <v>75</v>
      </c>
      <c r="M8" s="1" t="s">
        <v>140</v>
      </c>
      <c r="N8" s="1" t="s">
        <v>76</v>
      </c>
      <c r="O8" s="1" t="s">
        <v>110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112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159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8535781</v>
      </c>
      <c r="J11" s="1" t="s">
        <v>10</v>
      </c>
      <c r="K11" s="39">
        <v>0</v>
      </c>
      <c r="L11" s="39">
        <v>28229.38</v>
      </c>
      <c r="M11" s="1" t="s">
        <v>10</v>
      </c>
      <c r="N11" s="38">
        <v>1</v>
      </c>
      <c r="O11" s="38">
        <v>3.61E-2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6525477</v>
      </c>
      <c r="J12" s="1" t="s">
        <v>10</v>
      </c>
      <c r="K12" s="39">
        <v>0</v>
      </c>
      <c r="L12" s="39">
        <v>15900.43</v>
      </c>
      <c r="M12" s="1" t="s">
        <v>10</v>
      </c>
      <c r="N12" s="38">
        <v>0.56330000000000002</v>
      </c>
      <c r="O12" s="38">
        <v>2.0299999999999999E-2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160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1" t="s">
        <v>10</v>
      </c>
      <c r="K13" s="39">
        <v>0</v>
      </c>
      <c r="L13" s="39">
        <v>0</v>
      </c>
      <c r="M13" s="1" t="s">
        <v>10</v>
      </c>
      <c r="N13" s="44">
        <v>0</v>
      </c>
      <c r="O13" s="44">
        <v>0</v>
      </c>
      <c r="P13" s="1" t="s">
        <v>10</v>
      </c>
      <c r="Q13" s="54" t="s">
        <v>11</v>
      </c>
      <c r="R13" s="54" t="s">
        <v>2</v>
      </c>
    </row>
    <row r="14" spans="2:18" x14ac:dyDescent="0.2">
      <c r="B14" s="1" t="s">
        <v>161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39">
        <v>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4" t="s">
        <v>11</v>
      </c>
      <c r="R14" s="54" t="s">
        <v>2</v>
      </c>
    </row>
    <row r="15" spans="2:18" x14ac:dyDescent="0.2">
      <c r="B15" s="1" t="s">
        <v>162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6525477</v>
      </c>
      <c r="J15" s="1" t="s">
        <v>10</v>
      </c>
      <c r="K15" s="39">
        <v>0</v>
      </c>
      <c r="L15" s="39">
        <v>15900.43</v>
      </c>
      <c r="M15" s="1" t="s">
        <v>10</v>
      </c>
      <c r="N15" s="38">
        <v>0.56330000000000002</v>
      </c>
      <c r="O15" s="38">
        <v>2.0299999999999999E-2</v>
      </c>
      <c r="P15" s="1" t="s">
        <v>10</v>
      </c>
      <c r="Q15" s="54" t="s">
        <v>11</v>
      </c>
      <c r="R15" s="54" t="s">
        <v>2</v>
      </c>
    </row>
    <row r="16" spans="2:18" x14ac:dyDescent="0.2">
      <c r="B16" s="40" t="s">
        <v>163</v>
      </c>
      <c r="C16" s="41">
        <v>1180181</v>
      </c>
      <c r="D16" s="40" t="s">
        <v>122</v>
      </c>
      <c r="E16" s="40" t="s">
        <v>154</v>
      </c>
      <c r="F16" s="41">
        <v>516199445</v>
      </c>
      <c r="G16" s="40" t="s">
        <v>164</v>
      </c>
      <c r="H16" s="40" t="s">
        <v>91</v>
      </c>
      <c r="I16" s="43">
        <v>310017</v>
      </c>
      <c r="J16" s="43">
        <v>135.30000000000001</v>
      </c>
      <c r="K16" s="43">
        <v>0</v>
      </c>
      <c r="L16" s="43">
        <v>419.45</v>
      </c>
      <c r="M16" s="42">
        <v>1.84E-2</v>
      </c>
      <c r="N16" s="42">
        <v>1.49E-2</v>
      </c>
      <c r="O16" s="42">
        <v>5.0000000000000001E-4</v>
      </c>
      <c r="P16" s="40" t="s">
        <v>10</v>
      </c>
      <c r="Q16" s="54" t="s">
        <v>11</v>
      </c>
      <c r="R16" s="54" t="s">
        <v>2</v>
      </c>
    </row>
    <row r="17" spans="2:18" x14ac:dyDescent="0.2">
      <c r="B17" s="40" t="s">
        <v>165</v>
      </c>
      <c r="C17" s="41">
        <v>1158823</v>
      </c>
      <c r="D17" s="40" t="s">
        <v>122</v>
      </c>
      <c r="E17" s="40" t="s">
        <v>154</v>
      </c>
      <c r="F17" s="41">
        <v>520042813</v>
      </c>
      <c r="G17" s="40" t="s">
        <v>166</v>
      </c>
      <c r="H17" s="40" t="s">
        <v>91</v>
      </c>
      <c r="I17" s="43">
        <v>3488639</v>
      </c>
      <c r="J17" s="43">
        <v>113.5</v>
      </c>
      <c r="K17" s="43">
        <v>0</v>
      </c>
      <c r="L17" s="43">
        <v>3959.6</v>
      </c>
      <c r="M17" s="42">
        <v>8.0000000000000002E-3</v>
      </c>
      <c r="N17" s="42">
        <v>0.14030000000000001</v>
      </c>
      <c r="O17" s="42">
        <v>5.1000000000000004E-3</v>
      </c>
      <c r="P17" s="40" t="s">
        <v>10</v>
      </c>
      <c r="Q17" s="54" t="s">
        <v>11</v>
      </c>
      <c r="R17" s="54" t="s">
        <v>2</v>
      </c>
    </row>
    <row r="18" spans="2:18" x14ac:dyDescent="0.2">
      <c r="B18" s="40" t="s">
        <v>167</v>
      </c>
      <c r="C18" s="41">
        <v>1141464</v>
      </c>
      <c r="D18" s="40" t="s">
        <v>122</v>
      </c>
      <c r="E18" s="40" t="s">
        <v>154</v>
      </c>
      <c r="F18" s="41">
        <v>513834606</v>
      </c>
      <c r="G18" s="40" t="s">
        <v>168</v>
      </c>
      <c r="H18" s="40" t="s">
        <v>91</v>
      </c>
      <c r="I18" s="43">
        <v>1026821</v>
      </c>
      <c r="J18" s="43">
        <v>944.3</v>
      </c>
      <c r="K18" s="43">
        <v>0</v>
      </c>
      <c r="L18" s="43">
        <v>9696.27</v>
      </c>
      <c r="M18" s="42">
        <v>1.4500000000000001E-2</v>
      </c>
      <c r="N18" s="42">
        <v>0.34350000000000003</v>
      </c>
      <c r="O18" s="42">
        <v>1.24E-2</v>
      </c>
      <c r="P18" s="40" t="s">
        <v>10</v>
      </c>
      <c r="Q18" s="54" t="s">
        <v>11</v>
      </c>
      <c r="R18" s="54" t="s">
        <v>2</v>
      </c>
    </row>
    <row r="19" spans="2:18" x14ac:dyDescent="0.2">
      <c r="B19" s="40" t="s">
        <v>169</v>
      </c>
      <c r="C19" s="41">
        <v>1173178</v>
      </c>
      <c r="D19" s="40" t="s">
        <v>122</v>
      </c>
      <c r="E19" s="40" t="s">
        <v>154</v>
      </c>
      <c r="F19" s="41">
        <v>540300522</v>
      </c>
      <c r="G19" s="40" t="s">
        <v>170</v>
      </c>
      <c r="H19" s="40" t="s">
        <v>91</v>
      </c>
      <c r="I19" s="43">
        <v>500000</v>
      </c>
      <c r="J19" s="43">
        <v>150.69999999999999</v>
      </c>
      <c r="K19" s="43">
        <v>0</v>
      </c>
      <c r="L19" s="43">
        <v>753.5</v>
      </c>
      <c r="M19" s="42">
        <v>0.1174</v>
      </c>
      <c r="N19" s="42">
        <v>2.6700000000000002E-2</v>
      </c>
      <c r="O19" s="42">
        <v>1E-3</v>
      </c>
      <c r="P19" s="40" t="s">
        <v>10</v>
      </c>
      <c r="Q19" s="54" t="s">
        <v>11</v>
      </c>
      <c r="R19" s="54" t="s">
        <v>2</v>
      </c>
    </row>
    <row r="20" spans="2:18" x14ac:dyDescent="0.2">
      <c r="B20" s="40" t="s">
        <v>171</v>
      </c>
      <c r="C20" s="41">
        <v>341016</v>
      </c>
      <c r="D20" s="40" t="s">
        <v>122</v>
      </c>
      <c r="E20" s="40" t="s">
        <v>154</v>
      </c>
      <c r="F20" s="41">
        <v>520037763</v>
      </c>
      <c r="G20" s="40" t="s">
        <v>172</v>
      </c>
      <c r="H20" s="40" t="s">
        <v>91</v>
      </c>
      <c r="I20" s="43">
        <v>1200000</v>
      </c>
      <c r="J20" s="43">
        <v>89.3</v>
      </c>
      <c r="K20" s="43">
        <v>0</v>
      </c>
      <c r="L20" s="43">
        <v>1071.5999999999999</v>
      </c>
      <c r="M20" s="42">
        <v>5.4300000000000001E-2</v>
      </c>
      <c r="N20" s="42">
        <v>3.7999999999999999E-2</v>
      </c>
      <c r="O20" s="42">
        <v>1.4E-3</v>
      </c>
      <c r="P20" s="40" t="s">
        <v>10</v>
      </c>
      <c r="Q20" s="54" t="s">
        <v>11</v>
      </c>
      <c r="R20" s="54" t="s">
        <v>2</v>
      </c>
    </row>
    <row r="21" spans="2:18" x14ac:dyDescent="0.2">
      <c r="B21" s="1" t="s">
        <v>173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39">
        <v>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4" t="s">
        <v>11</v>
      </c>
      <c r="R21" s="54" t="s">
        <v>2</v>
      </c>
    </row>
    <row r="22" spans="2:18" x14ac:dyDescent="0.2">
      <c r="B22" s="1" t="s">
        <v>174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1" t="s">
        <v>10</v>
      </c>
      <c r="N22" s="1" t="s">
        <v>10</v>
      </c>
      <c r="O22" s="1" t="s">
        <v>10</v>
      </c>
      <c r="P22" s="1" t="s">
        <v>10</v>
      </c>
      <c r="Q22" s="54" t="s">
        <v>11</v>
      </c>
      <c r="R22" s="54" t="s">
        <v>2</v>
      </c>
    </row>
    <row r="23" spans="2:18" x14ac:dyDescent="0.2">
      <c r="B23" s="1" t="s">
        <v>175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1" t="s">
        <v>10</v>
      </c>
      <c r="N23" s="1" t="s">
        <v>10</v>
      </c>
      <c r="O23" s="1" t="s">
        <v>10</v>
      </c>
      <c r="P23" s="1" t="s">
        <v>10</v>
      </c>
      <c r="Q23" s="54" t="s">
        <v>11</v>
      </c>
      <c r="R23" s="54" t="s">
        <v>2</v>
      </c>
    </row>
    <row r="24" spans="2:18" x14ac:dyDescent="0.2">
      <c r="B24" s="1" t="s">
        <v>98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2010304</v>
      </c>
      <c r="J24" s="1" t="s">
        <v>10</v>
      </c>
      <c r="K24" s="39">
        <v>0</v>
      </c>
      <c r="L24" s="39">
        <v>12328.95</v>
      </c>
      <c r="M24" s="1" t="s">
        <v>10</v>
      </c>
      <c r="N24" s="38">
        <v>0.43669999999999998</v>
      </c>
      <c r="O24" s="38">
        <v>1.5800000000000002E-2</v>
      </c>
      <c r="P24" s="1" t="s">
        <v>10</v>
      </c>
      <c r="Q24" s="54" t="s">
        <v>11</v>
      </c>
      <c r="R24" s="54" t="s">
        <v>2</v>
      </c>
    </row>
    <row r="25" spans="2:18" x14ac:dyDescent="0.2">
      <c r="B25" s="1" t="s">
        <v>148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1620</v>
      </c>
      <c r="J25" s="1" t="s">
        <v>10</v>
      </c>
      <c r="K25" s="39">
        <v>0</v>
      </c>
      <c r="L25" s="39">
        <v>103.42</v>
      </c>
      <c r="M25" s="1" t="s">
        <v>10</v>
      </c>
      <c r="N25" s="38">
        <v>3.7000000000000002E-3</v>
      </c>
      <c r="O25" s="38">
        <v>1E-4</v>
      </c>
      <c r="P25" s="1" t="s">
        <v>10</v>
      </c>
      <c r="Q25" s="54" t="s">
        <v>11</v>
      </c>
      <c r="R25" s="54" t="s">
        <v>2</v>
      </c>
    </row>
    <row r="26" spans="2:18" x14ac:dyDescent="0.2">
      <c r="B26" s="40" t="s">
        <v>176</v>
      </c>
      <c r="C26" s="40" t="s">
        <v>177</v>
      </c>
      <c r="D26" s="40" t="s">
        <v>178</v>
      </c>
      <c r="E26" s="40" t="s">
        <v>179</v>
      </c>
      <c r="F26" s="41">
        <v>520015041</v>
      </c>
      <c r="G26" s="40" t="s">
        <v>180</v>
      </c>
      <c r="H26" s="40" t="s">
        <v>52</v>
      </c>
      <c r="I26" s="43">
        <v>1620</v>
      </c>
      <c r="J26" s="43">
        <v>1808</v>
      </c>
      <c r="K26" s="43">
        <v>0</v>
      </c>
      <c r="L26" s="43">
        <v>103.42</v>
      </c>
      <c r="M26" s="42">
        <v>0</v>
      </c>
      <c r="N26" s="42">
        <v>3.7000000000000002E-3</v>
      </c>
      <c r="O26" s="42">
        <v>1E-4</v>
      </c>
      <c r="P26" s="41">
        <v>77624815</v>
      </c>
      <c r="Q26" s="54" t="s">
        <v>11</v>
      </c>
      <c r="R26" s="54" t="s">
        <v>2</v>
      </c>
    </row>
    <row r="27" spans="2:18" x14ac:dyDescent="0.2">
      <c r="B27" s="1" t="s">
        <v>147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2008684</v>
      </c>
      <c r="J27" s="1" t="s">
        <v>10</v>
      </c>
      <c r="K27" s="39">
        <v>0</v>
      </c>
      <c r="L27" s="39">
        <v>12225.53</v>
      </c>
      <c r="M27" s="1" t="s">
        <v>10</v>
      </c>
      <c r="N27" s="38">
        <v>0.43309999999999998</v>
      </c>
      <c r="O27" s="38">
        <v>1.5599999999999999E-2</v>
      </c>
      <c r="P27" s="1" t="s">
        <v>10</v>
      </c>
      <c r="Q27" s="54" t="s">
        <v>11</v>
      </c>
      <c r="R27" s="54" t="s">
        <v>2</v>
      </c>
    </row>
    <row r="28" spans="2:18" x14ac:dyDescent="0.2">
      <c r="B28" s="40" t="s">
        <v>181</v>
      </c>
      <c r="C28" s="40" t="s">
        <v>182</v>
      </c>
      <c r="D28" s="40" t="s">
        <v>178</v>
      </c>
      <c r="E28" s="40" t="s">
        <v>179</v>
      </c>
      <c r="F28" s="41">
        <v>97979</v>
      </c>
      <c r="G28" s="40" t="s">
        <v>180</v>
      </c>
      <c r="H28" s="40" t="s">
        <v>52</v>
      </c>
      <c r="I28" s="43">
        <v>8684</v>
      </c>
      <c r="J28" s="43">
        <v>12182</v>
      </c>
      <c r="K28" s="43">
        <v>0</v>
      </c>
      <c r="L28" s="43">
        <v>3735.39</v>
      </c>
      <c r="M28" s="42">
        <v>0</v>
      </c>
      <c r="N28" s="42">
        <v>0.1323</v>
      </c>
      <c r="O28" s="42">
        <v>4.7999999999999996E-3</v>
      </c>
      <c r="P28" s="41">
        <v>74297391</v>
      </c>
      <c r="Q28" s="54" t="s">
        <v>11</v>
      </c>
      <c r="R28" s="54" t="s">
        <v>2</v>
      </c>
    </row>
    <row r="29" spans="2:18" x14ac:dyDescent="0.2">
      <c r="B29" s="40" t="s">
        <v>516</v>
      </c>
      <c r="C29" s="40" t="s">
        <v>183</v>
      </c>
      <c r="D29" s="40" t="s">
        <v>184</v>
      </c>
      <c r="E29" s="40" t="s">
        <v>179</v>
      </c>
      <c r="F29" s="41">
        <v>520034356</v>
      </c>
      <c r="G29" s="40" t="s">
        <v>185</v>
      </c>
      <c r="H29" s="40" t="s">
        <v>58</v>
      </c>
      <c r="I29" s="43">
        <v>2000000</v>
      </c>
      <c r="J29" s="43">
        <v>113</v>
      </c>
      <c r="K29" s="43">
        <v>0</v>
      </c>
      <c r="L29" s="43">
        <v>8490.14</v>
      </c>
      <c r="M29" s="42">
        <v>4.7E-2</v>
      </c>
      <c r="N29" s="42">
        <v>0.30080000000000001</v>
      </c>
      <c r="O29" s="42">
        <v>1.0800000000000001E-2</v>
      </c>
      <c r="P29" s="41">
        <v>78551744</v>
      </c>
      <c r="Q29" s="54" t="s">
        <v>11</v>
      </c>
      <c r="R29" s="54" t="s">
        <v>2</v>
      </c>
    </row>
    <row r="30" spans="2:18" x14ac:dyDescent="0.2">
      <c r="B30" s="36" t="s">
        <v>100</v>
      </c>
      <c r="Q30" s="54" t="s">
        <v>11</v>
      </c>
      <c r="R30" s="54" t="s">
        <v>2</v>
      </c>
    </row>
    <row r="31" spans="2:18" x14ac:dyDescent="0.2">
      <c r="B31" s="36" t="s">
        <v>133</v>
      </c>
      <c r="Q31" s="54" t="s">
        <v>11</v>
      </c>
      <c r="R31" s="54" t="s">
        <v>2</v>
      </c>
    </row>
    <row r="32" spans="2:18" x14ac:dyDescent="0.2">
      <c r="B32" s="36" t="s">
        <v>134</v>
      </c>
      <c r="Q32" s="54" t="s">
        <v>11</v>
      </c>
      <c r="R32" s="54" t="s">
        <v>2</v>
      </c>
    </row>
    <row r="33" spans="2:18" x14ac:dyDescent="0.2">
      <c r="B33" s="36" t="s">
        <v>135</v>
      </c>
      <c r="Q33" s="54" t="s">
        <v>11</v>
      </c>
      <c r="R33" s="54" t="s">
        <v>2</v>
      </c>
    </row>
    <row r="34" spans="2:18" x14ac:dyDescent="0.2">
      <c r="B34" s="36" t="s">
        <v>136</v>
      </c>
      <c r="Q34" s="54" t="s">
        <v>11</v>
      </c>
      <c r="R34" s="54" t="s">
        <v>2</v>
      </c>
    </row>
    <row r="35" spans="2:18" x14ac:dyDescent="0.2">
      <c r="B35" s="54" t="s">
        <v>64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2:18" x14ac:dyDescent="0.2">
      <c r="B36" s="54" t="s">
        <v>65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</sheetData>
  <mergeCells count="5">
    <mergeCell ref="B5:P5"/>
    <mergeCell ref="B35:P35"/>
    <mergeCell ref="B36:P36"/>
    <mergeCell ref="Q6:Q34"/>
    <mergeCell ref="R1:R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4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5" t="s">
        <v>2</v>
      </c>
    </row>
    <row r="2" spans="2:17" x14ac:dyDescent="0.2">
      <c r="B2" s="37" t="s">
        <v>3</v>
      </c>
      <c r="C2" s="37" t="s">
        <v>4</v>
      </c>
      <c r="Q2" s="55" t="s">
        <v>2</v>
      </c>
    </row>
    <row r="3" spans="2:17" x14ac:dyDescent="0.2">
      <c r="B3" s="37" t="s">
        <v>5</v>
      </c>
      <c r="C3" s="37" t="s">
        <v>6</v>
      </c>
      <c r="Q3" s="55" t="s">
        <v>2</v>
      </c>
    </row>
    <row r="4" spans="2:17" x14ac:dyDescent="0.2">
      <c r="B4" s="37" t="s">
        <v>7</v>
      </c>
      <c r="C4" s="37">
        <v>299</v>
      </c>
      <c r="Q4" s="55" t="s">
        <v>2</v>
      </c>
    </row>
    <row r="5" spans="2:17" x14ac:dyDescent="0.2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">
      <c r="B7" s="3" t="s">
        <v>186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">
      <c r="B8" s="1" t="s">
        <v>67</v>
      </c>
      <c r="C8" s="1" t="s">
        <v>68</v>
      </c>
      <c r="D8" s="1" t="s">
        <v>103</v>
      </c>
      <c r="E8" s="1" t="s">
        <v>69</v>
      </c>
      <c r="F8" s="1" t="s">
        <v>139</v>
      </c>
      <c r="G8" s="1" t="s">
        <v>72</v>
      </c>
      <c r="H8" s="3" t="s">
        <v>106</v>
      </c>
      <c r="I8" s="3" t="s">
        <v>107</v>
      </c>
      <c r="J8" s="3" t="s">
        <v>108</v>
      </c>
      <c r="K8" s="1" t="s">
        <v>75</v>
      </c>
      <c r="L8" s="1" t="s">
        <v>140</v>
      </c>
      <c r="M8" s="1" t="s">
        <v>76</v>
      </c>
      <c r="N8" s="1" t="s">
        <v>110</v>
      </c>
      <c r="O8" s="1" t="s">
        <v>10</v>
      </c>
      <c r="P8" s="55" t="s">
        <v>11</v>
      </c>
      <c r="Q8" s="55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112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113</v>
      </c>
      <c r="O10" s="1" t="s">
        <v>10</v>
      </c>
      <c r="P10" s="55" t="s">
        <v>11</v>
      </c>
      <c r="Q10" s="55" t="s">
        <v>2</v>
      </c>
    </row>
    <row r="11" spans="2:17" x14ac:dyDescent="0.2">
      <c r="B11" s="1" t="s">
        <v>187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2428567</v>
      </c>
      <c r="I11" s="1" t="s">
        <v>10</v>
      </c>
      <c r="J11" s="39">
        <v>32.17</v>
      </c>
      <c r="K11" s="39">
        <v>286529.32</v>
      </c>
      <c r="L11" s="1" t="s">
        <v>10</v>
      </c>
      <c r="M11" s="38">
        <v>1</v>
      </c>
      <c r="N11" s="38">
        <v>0.36630000000000001</v>
      </c>
      <c r="O11" s="1" t="s">
        <v>10</v>
      </c>
      <c r="P11" s="55" t="s">
        <v>11</v>
      </c>
      <c r="Q11" s="55" t="s">
        <v>2</v>
      </c>
    </row>
    <row r="12" spans="2:17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2026725</v>
      </c>
      <c r="I12" s="1" t="s">
        <v>10</v>
      </c>
      <c r="J12" s="39">
        <v>0</v>
      </c>
      <c r="K12" s="39">
        <v>80489.759999999995</v>
      </c>
      <c r="L12" s="1" t="s">
        <v>10</v>
      </c>
      <c r="M12" s="38">
        <v>0.28089999999999998</v>
      </c>
      <c r="N12" s="38">
        <v>0.10290000000000001</v>
      </c>
      <c r="O12" s="1" t="s">
        <v>10</v>
      </c>
      <c r="P12" s="55" t="s">
        <v>11</v>
      </c>
      <c r="Q12" s="55" t="s">
        <v>2</v>
      </c>
    </row>
    <row r="13" spans="2:17" x14ac:dyDescent="0.2">
      <c r="B13" s="1" t="s">
        <v>188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1488275</v>
      </c>
      <c r="I13" s="1" t="s">
        <v>10</v>
      </c>
      <c r="J13" s="39">
        <v>0</v>
      </c>
      <c r="K13" s="39">
        <v>45341.21</v>
      </c>
      <c r="L13" s="1" t="s">
        <v>10</v>
      </c>
      <c r="M13" s="38">
        <v>0.15820000000000001</v>
      </c>
      <c r="N13" s="38">
        <v>5.8000000000000003E-2</v>
      </c>
      <c r="O13" s="1" t="s">
        <v>10</v>
      </c>
      <c r="P13" s="55" t="s">
        <v>11</v>
      </c>
      <c r="Q13" s="55" t="s">
        <v>2</v>
      </c>
    </row>
    <row r="14" spans="2:17" x14ac:dyDescent="0.2">
      <c r="B14" s="40" t="s">
        <v>189</v>
      </c>
      <c r="C14" s="41">
        <v>1148899</v>
      </c>
      <c r="D14" s="40" t="s">
        <v>122</v>
      </c>
      <c r="E14" s="41">
        <v>511776783</v>
      </c>
      <c r="F14" s="40" t="s">
        <v>190</v>
      </c>
      <c r="G14" s="40" t="s">
        <v>91</v>
      </c>
      <c r="H14" s="43">
        <v>405000</v>
      </c>
      <c r="I14" s="43">
        <v>1783</v>
      </c>
      <c r="J14" s="43">
        <v>0</v>
      </c>
      <c r="K14" s="43">
        <v>7221.15</v>
      </c>
      <c r="L14" s="42">
        <v>2E-3</v>
      </c>
      <c r="M14" s="42">
        <v>2.52E-2</v>
      </c>
      <c r="N14" s="42">
        <v>9.1999999999999998E-3</v>
      </c>
      <c r="O14" s="40" t="s">
        <v>10</v>
      </c>
      <c r="P14" s="55" t="s">
        <v>11</v>
      </c>
      <c r="Q14" s="55" t="s">
        <v>2</v>
      </c>
    </row>
    <row r="15" spans="2:17" x14ac:dyDescent="0.2">
      <c r="B15" s="40" t="s">
        <v>191</v>
      </c>
      <c r="C15" s="41">
        <v>1148931</v>
      </c>
      <c r="D15" s="40" t="s">
        <v>122</v>
      </c>
      <c r="E15" s="41">
        <v>511776783</v>
      </c>
      <c r="F15" s="40" t="s">
        <v>190</v>
      </c>
      <c r="G15" s="40" t="s">
        <v>91</v>
      </c>
      <c r="H15" s="43">
        <v>480849</v>
      </c>
      <c r="I15" s="43">
        <v>1771</v>
      </c>
      <c r="J15" s="43">
        <v>0</v>
      </c>
      <c r="K15" s="43">
        <v>8515.84</v>
      </c>
      <c r="L15" s="42">
        <v>1.9E-3</v>
      </c>
      <c r="M15" s="42">
        <v>2.9700000000000001E-2</v>
      </c>
      <c r="N15" s="42">
        <v>1.09E-2</v>
      </c>
      <c r="O15" s="40" t="s">
        <v>10</v>
      </c>
      <c r="P15" s="55" t="s">
        <v>11</v>
      </c>
      <c r="Q15" s="55" t="s">
        <v>2</v>
      </c>
    </row>
    <row r="16" spans="2:17" x14ac:dyDescent="0.2">
      <c r="B16" s="40" t="s">
        <v>192</v>
      </c>
      <c r="C16" s="41">
        <v>1150184</v>
      </c>
      <c r="D16" s="40" t="s">
        <v>122</v>
      </c>
      <c r="E16" s="41">
        <v>511303661</v>
      </c>
      <c r="F16" s="40" t="s">
        <v>190</v>
      </c>
      <c r="G16" s="40" t="s">
        <v>91</v>
      </c>
      <c r="H16" s="43">
        <v>367200</v>
      </c>
      <c r="I16" s="43">
        <v>2429</v>
      </c>
      <c r="J16" s="43">
        <v>0</v>
      </c>
      <c r="K16" s="43">
        <v>8919.2900000000009</v>
      </c>
      <c r="L16" s="42">
        <v>5.1999999999999998E-3</v>
      </c>
      <c r="M16" s="42">
        <v>3.1099999999999999E-2</v>
      </c>
      <c r="N16" s="42">
        <v>1.14E-2</v>
      </c>
      <c r="O16" s="40" t="s">
        <v>10</v>
      </c>
      <c r="P16" s="55" t="s">
        <v>11</v>
      </c>
      <c r="Q16" s="55" t="s">
        <v>2</v>
      </c>
    </row>
    <row r="17" spans="2:17" x14ac:dyDescent="0.2">
      <c r="B17" s="40" t="s">
        <v>193</v>
      </c>
      <c r="C17" s="41">
        <v>1150259</v>
      </c>
      <c r="D17" s="40" t="s">
        <v>122</v>
      </c>
      <c r="E17" s="41">
        <v>511303661</v>
      </c>
      <c r="F17" s="40" t="s">
        <v>190</v>
      </c>
      <c r="G17" s="40" t="s">
        <v>91</v>
      </c>
      <c r="H17" s="43">
        <v>135000</v>
      </c>
      <c r="I17" s="43">
        <v>2664</v>
      </c>
      <c r="J17" s="43">
        <v>0</v>
      </c>
      <c r="K17" s="43">
        <v>3596.4</v>
      </c>
      <c r="L17" s="42">
        <v>2.5999999999999999E-3</v>
      </c>
      <c r="M17" s="42">
        <v>1.2500000000000001E-2</v>
      </c>
      <c r="N17" s="42">
        <v>4.5999999999999999E-3</v>
      </c>
      <c r="O17" s="40" t="s">
        <v>10</v>
      </c>
      <c r="P17" s="55" t="s">
        <v>11</v>
      </c>
      <c r="Q17" s="55" t="s">
        <v>2</v>
      </c>
    </row>
    <row r="18" spans="2:17" x14ac:dyDescent="0.2">
      <c r="B18" s="40" t="s">
        <v>194</v>
      </c>
      <c r="C18" s="41">
        <v>1146331</v>
      </c>
      <c r="D18" s="40" t="s">
        <v>122</v>
      </c>
      <c r="E18" s="41">
        <v>510938608</v>
      </c>
      <c r="F18" s="40" t="s">
        <v>190</v>
      </c>
      <c r="G18" s="40" t="s">
        <v>91</v>
      </c>
      <c r="H18" s="43">
        <v>100226</v>
      </c>
      <c r="I18" s="43">
        <v>17050</v>
      </c>
      <c r="J18" s="43">
        <v>0</v>
      </c>
      <c r="K18" s="43">
        <v>17088.53</v>
      </c>
      <c r="L18" s="42">
        <v>5.1000000000000004E-3</v>
      </c>
      <c r="M18" s="42">
        <v>5.96E-2</v>
      </c>
      <c r="N18" s="42">
        <v>2.18E-2</v>
      </c>
      <c r="O18" s="40" t="s">
        <v>10</v>
      </c>
      <c r="P18" s="55" t="s">
        <v>11</v>
      </c>
      <c r="Q18" s="55" t="s">
        <v>2</v>
      </c>
    </row>
    <row r="19" spans="2:17" x14ac:dyDescent="0.2">
      <c r="B19" s="1" t="s">
        <v>195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538450</v>
      </c>
      <c r="I19" s="1" t="s">
        <v>10</v>
      </c>
      <c r="J19" s="39">
        <v>0</v>
      </c>
      <c r="K19" s="39">
        <v>35148.550000000003</v>
      </c>
      <c r="L19" s="1" t="s">
        <v>10</v>
      </c>
      <c r="M19" s="38">
        <v>0.1227</v>
      </c>
      <c r="N19" s="38">
        <v>4.4900000000000002E-2</v>
      </c>
      <c r="O19" s="1" t="s">
        <v>10</v>
      </c>
      <c r="P19" s="55" t="s">
        <v>11</v>
      </c>
      <c r="Q19" s="55" t="s">
        <v>2</v>
      </c>
    </row>
    <row r="20" spans="2:17" x14ac:dyDescent="0.2">
      <c r="B20" s="40" t="s">
        <v>196</v>
      </c>
      <c r="C20" s="41">
        <v>1165828</v>
      </c>
      <c r="D20" s="40" t="s">
        <v>122</v>
      </c>
      <c r="E20" s="41">
        <v>514884485</v>
      </c>
      <c r="F20" s="40" t="s">
        <v>190</v>
      </c>
      <c r="G20" s="40" t="s">
        <v>91</v>
      </c>
      <c r="H20" s="43">
        <v>315950</v>
      </c>
      <c r="I20" s="43">
        <v>6132</v>
      </c>
      <c r="J20" s="43">
        <v>0</v>
      </c>
      <c r="K20" s="43">
        <v>19374.05</v>
      </c>
      <c r="L20" s="42">
        <v>1.32E-2</v>
      </c>
      <c r="M20" s="42">
        <v>6.7599999999999993E-2</v>
      </c>
      <c r="N20" s="42">
        <v>2.4799999999999999E-2</v>
      </c>
      <c r="O20" s="40" t="s">
        <v>10</v>
      </c>
      <c r="P20" s="55" t="s">
        <v>11</v>
      </c>
      <c r="Q20" s="55" t="s">
        <v>2</v>
      </c>
    </row>
    <row r="21" spans="2:17" x14ac:dyDescent="0.2">
      <c r="B21" s="40" t="s">
        <v>197</v>
      </c>
      <c r="C21" s="41">
        <v>1165844</v>
      </c>
      <c r="D21" s="40" t="s">
        <v>122</v>
      </c>
      <c r="E21" s="41">
        <v>514884485</v>
      </c>
      <c r="F21" s="40" t="s">
        <v>190</v>
      </c>
      <c r="G21" s="40" t="s">
        <v>91</v>
      </c>
      <c r="H21" s="43">
        <v>132000</v>
      </c>
      <c r="I21" s="43">
        <v>5300</v>
      </c>
      <c r="J21" s="43">
        <v>0</v>
      </c>
      <c r="K21" s="43">
        <v>6996</v>
      </c>
      <c r="L21" s="42">
        <v>6.3E-3</v>
      </c>
      <c r="M21" s="42">
        <v>2.4400000000000002E-2</v>
      </c>
      <c r="N21" s="42">
        <v>8.8999999999999999E-3</v>
      </c>
      <c r="O21" s="40" t="s">
        <v>10</v>
      </c>
      <c r="P21" s="55" t="s">
        <v>11</v>
      </c>
      <c r="Q21" s="55" t="s">
        <v>2</v>
      </c>
    </row>
    <row r="22" spans="2:17" x14ac:dyDescent="0.2">
      <c r="B22" s="40" t="s">
        <v>198</v>
      </c>
      <c r="C22" s="41">
        <v>1149822</v>
      </c>
      <c r="D22" s="40" t="s">
        <v>122</v>
      </c>
      <c r="E22" s="41">
        <v>513765339</v>
      </c>
      <c r="F22" s="40" t="s">
        <v>190</v>
      </c>
      <c r="G22" s="40" t="s">
        <v>91</v>
      </c>
      <c r="H22" s="43">
        <v>90500</v>
      </c>
      <c r="I22" s="43">
        <v>9700</v>
      </c>
      <c r="J22" s="43">
        <v>0</v>
      </c>
      <c r="K22" s="43">
        <v>8778.5</v>
      </c>
      <c r="L22" s="42">
        <v>4.4999999999999997E-3</v>
      </c>
      <c r="M22" s="42">
        <v>3.0599999999999999E-2</v>
      </c>
      <c r="N22" s="42">
        <v>1.12E-2</v>
      </c>
      <c r="O22" s="40" t="s">
        <v>10</v>
      </c>
      <c r="P22" s="55" t="s">
        <v>11</v>
      </c>
      <c r="Q22" s="55" t="s">
        <v>2</v>
      </c>
    </row>
    <row r="23" spans="2:17" x14ac:dyDescent="0.2">
      <c r="B23" s="1" t="s">
        <v>199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5" t="s">
        <v>11</v>
      </c>
      <c r="Q23" s="55" t="s">
        <v>2</v>
      </c>
    </row>
    <row r="24" spans="2:17" x14ac:dyDescent="0.2">
      <c r="B24" s="1" t="s">
        <v>200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5" t="s">
        <v>11</v>
      </c>
      <c r="Q24" s="55" t="s">
        <v>2</v>
      </c>
    </row>
    <row r="25" spans="2:17" x14ac:dyDescent="0.2">
      <c r="B25" s="1" t="s">
        <v>201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5" t="s">
        <v>11</v>
      </c>
      <c r="Q25" s="55" t="s">
        <v>2</v>
      </c>
    </row>
    <row r="26" spans="2:17" x14ac:dyDescent="0.2">
      <c r="B26" s="1" t="s">
        <v>202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5" t="s">
        <v>11</v>
      </c>
      <c r="Q26" s="55" t="s">
        <v>2</v>
      </c>
    </row>
    <row r="27" spans="2:17" x14ac:dyDescent="0.2">
      <c r="B27" s="1" t="s">
        <v>98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401842</v>
      </c>
      <c r="I27" s="1" t="s">
        <v>10</v>
      </c>
      <c r="J27" s="39">
        <v>32.17</v>
      </c>
      <c r="K27" s="39">
        <v>206039.56</v>
      </c>
      <c r="L27" s="1" t="s">
        <v>10</v>
      </c>
      <c r="M27" s="38">
        <v>0.71909999999999996</v>
      </c>
      <c r="N27" s="38">
        <v>0.26340000000000002</v>
      </c>
      <c r="O27" s="1" t="s">
        <v>10</v>
      </c>
      <c r="P27" s="55" t="s">
        <v>11</v>
      </c>
      <c r="Q27" s="55" t="s">
        <v>2</v>
      </c>
    </row>
    <row r="28" spans="2:17" x14ac:dyDescent="0.2">
      <c r="B28" s="1" t="s">
        <v>203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401842</v>
      </c>
      <c r="I28" s="1" t="s">
        <v>10</v>
      </c>
      <c r="J28" s="39">
        <v>32.17</v>
      </c>
      <c r="K28" s="39">
        <v>206039.56</v>
      </c>
      <c r="L28" s="1" t="s">
        <v>10</v>
      </c>
      <c r="M28" s="38">
        <v>0.71909999999999996</v>
      </c>
      <c r="N28" s="38">
        <v>0.26340000000000002</v>
      </c>
      <c r="O28" s="1" t="s">
        <v>10</v>
      </c>
      <c r="P28" s="55" t="s">
        <v>11</v>
      </c>
      <c r="Q28" s="55" t="s">
        <v>2</v>
      </c>
    </row>
    <row r="29" spans="2:17" x14ac:dyDescent="0.2">
      <c r="B29" s="40" t="s">
        <v>204</v>
      </c>
      <c r="C29" s="40" t="s">
        <v>205</v>
      </c>
      <c r="D29" s="40" t="s">
        <v>178</v>
      </c>
      <c r="E29" s="41">
        <v>99237</v>
      </c>
      <c r="F29" s="40" t="s">
        <v>190</v>
      </c>
      <c r="G29" s="40" t="s">
        <v>52</v>
      </c>
      <c r="H29" s="43">
        <v>16233</v>
      </c>
      <c r="I29" s="43">
        <v>35231</v>
      </c>
      <c r="J29" s="43">
        <v>0</v>
      </c>
      <c r="K29" s="43">
        <v>20193.96</v>
      </c>
      <c r="L29" s="42">
        <v>0</v>
      </c>
      <c r="M29" s="42">
        <v>7.0499999999999993E-2</v>
      </c>
      <c r="N29" s="42">
        <v>2.58E-2</v>
      </c>
      <c r="O29" s="41">
        <v>60604105</v>
      </c>
      <c r="P29" s="55" t="s">
        <v>11</v>
      </c>
      <c r="Q29" s="55" t="s">
        <v>2</v>
      </c>
    </row>
    <row r="30" spans="2:17" x14ac:dyDescent="0.2">
      <c r="B30" s="40" t="s">
        <v>206</v>
      </c>
      <c r="C30" s="40" t="s">
        <v>207</v>
      </c>
      <c r="D30" s="40" t="s">
        <v>208</v>
      </c>
      <c r="E30" s="41">
        <v>98403</v>
      </c>
      <c r="F30" s="40" t="s">
        <v>190</v>
      </c>
      <c r="G30" s="40" t="s">
        <v>52</v>
      </c>
      <c r="H30" s="43">
        <v>19000</v>
      </c>
      <c r="I30" s="43">
        <v>7343.74</v>
      </c>
      <c r="J30" s="43">
        <v>0</v>
      </c>
      <c r="K30" s="43">
        <v>4926.84</v>
      </c>
      <c r="L30" s="42">
        <v>4.0000000000000002E-4</v>
      </c>
      <c r="M30" s="42">
        <v>1.72E-2</v>
      </c>
      <c r="N30" s="42">
        <v>6.3E-3</v>
      </c>
      <c r="O30" s="41">
        <v>77697514</v>
      </c>
      <c r="P30" s="55" t="s">
        <v>11</v>
      </c>
      <c r="Q30" s="55" t="s">
        <v>2</v>
      </c>
    </row>
    <row r="31" spans="2:17" x14ac:dyDescent="0.2">
      <c r="B31" s="40" t="s">
        <v>209</v>
      </c>
      <c r="C31" s="40" t="s">
        <v>210</v>
      </c>
      <c r="D31" s="40" t="s">
        <v>211</v>
      </c>
      <c r="E31" s="41">
        <v>99965</v>
      </c>
      <c r="F31" s="40" t="s">
        <v>190</v>
      </c>
      <c r="G31" s="40" t="s">
        <v>52</v>
      </c>
      <c r="H31" s="43">
        <v>18739</v>
      </c>
      <c r="I31" s="43">
        <v>26644</v>
      </c>
      <c r="J31" s="43">
        <v>32.17</v>
      </c>
      <c r="K31" s="43">
        <v>17661.82</v>
      </c>
      <c r="L31" s="42">
        <v>0</v>
      </c>
      <c r="M31" s="42">
        <v>6.1600000000000002E-2</v>
      </c>
      <c r="N31" s="42">
        <v>2.2599999999999999E-2</v>
      </c>
      <c r="O31" s="41">
        <v>112243</v>
      </c>
      <c r="P31" s="55" t="s">
        <v>11</v>
      </c>
      <c r="Q31" s="55" t="s">
        <v>2</v>
      </c>
    </row>
    <row r="32" spans="2:17" x14ac:dyDescent="0.2">
      <c r="B32" s="40" t="s">
        <v>212</v>
      </c>
      <c r="C32" s="40" t="s">
        <v>213</v>
      </c>
      <c r="D32" s="40" t="s">
        <v>211</v>
      </c>
      <c r="E32" s="41">
        <v>97153</v>
      </c>
      <c r="F32" s="40" t="s">
        <v>190</v>
      </c>
      <c r="G32" s="40" t="s">
        <v>52</v>
      </c>
      <c r="H32" s="43">
        <v>133000</v>
      </c>
      <c r="I32" s="43">
        <v>10965</v>
      </c>
      <c r="J32" s="43">
        <v>0</v>
      </c>
      <c r="K32" s="43">
        <v>51494.16</v>
      </c>
      <c r="L32" s="42">
        <v>2.5999999999999999E-3</v>
      </c>
      <c r="M32" s="42">
        <v>0.1797</v>
      </c>
      <c r="N32" s="42">
        <v>6.5799999999999997E-2</v>
      </c>
      <c r="O32" s="41">
        <v>77448736</v>
      </c>
      <c r="P32" s="55" t="s">
        <v>11</v>
      </c>
      <c r="Q32" s="55" t="s">
        <v>2</v>
      </c>
    </row>
    <row r="33" spans="2:17" x14ac:dyDescent="0.2">
      <c r="B33" s="40" t="s">
        <v>214</v>
      </c>
      <c r="C33" s="40" t="s">
        <v>215</v>
      </c>
      <c r="D33" s="40" t="s">
        <v>216</v>
      </c>
      <c r="E33" s="41">
        <v>99341</v>
      </c>
      <c r="F33" s="40" t="s">
        <v>190</v>
      </c>
      <c r="G33" s="40" t="s">
        <v>52</v>
      </c>
      <c r="H33" s="43">
        <v>19100</v>
      </c>
      <c r="I33" s="43">
        <v>62176</v>
      </c>
      <c r="J33" s="43">
        <v>0</v>
      </c>
      <c r="K33" s="43">
        <v>41932.800000000003</v>
      </c>
      <c r="L33" s="42">
        <v>1.8E-3</v>
      </c>
      <c r="M33" s="42">
        <v>0.14630000000000001</v>
      </c>
      <c r="N33" s="42">
        <v>5.3600000000000002E-2</v>
      </c>
      <c r="O33" s="41">
        <v>75467613</v>
      </c>
      <c r="P33" s="55" t="s">
        <v>11</v>
      </c>
      <c r="Q33" s="55" t="s">
        <v>2</v>
      </c>
    </row>
    <row r="34" spans="2:17" x14ac:dyDescent="0.2">
      <c r="B34" s="40" t="s">
        <v>217</v>
      </c>
      <c r="C34" s="40" t="s">
        <v>218</v>
      </c>
      <c r="D34" s="40" t="s">
        <v>154</v>
      </c>
      <c r="E34" s="41">
        <v>93170</v>
      </c>
      <c r="F34" s="40" t="s">
        <v>190</v>
      </c>
      <c r="G34" s="40" t="s">
        <v>52</v>
      </c>
      <c r="H34" s="43">
        <v>48300</v>
      </c>
      <c r="I34" s="43">
        <v>3094</v>
      </c>
      <c r="J34" s="43">
        <v>0</v>
      </c>
      <c r="K34" s="43">
        <v>5276.73</v>
      </c>
      <c r="L34" s="42">
        <v>2.0000000000000001E-4</v>
      </c>
      <c r="M34" s="42">
        <v>1.84E-2</v>
      </c>
      <c r="N34" s="42">
        <v>6.7000000000000002E-3</v>
      </c>
      <c r="O34" s="41">
        <v>60354529</v>
      </c>
      <c r="P34" s="55" t="s">
        <v>11</v>
      </c>
      <c r="Q34" s="55" t="s">
        <v>2</v>
      </c>
    </row>
    <row r="35" spans="2:17" x14ac:dyDescent="0.2">
      <c r="B35" s="40" t="s">
        <v>219</v>
      </c>
      <c r="C35" s="40" t="s">
        <v>220</v>
      </c>
      <c r="D35" s="40" t="s">
        <v>216</v>
      </c>
      <c r="E35" s="41">
        <v>99964</v>
      </c>
      <c r="F35" s="40" t="s">
        <v>190</v>
      </c>
      <c r="G35" s="40" t="s">
        <v>52</v>
      </c>
      <c r="H35" s="43">
        <v>52470</v>
      </c>
      <c r="I35" s="43">
        <v>26680.5</v>
      </c>
      <c r="J35" s="43">
        <v>0</v>
      </c>
      <c r="K35" s="43">
        <v>49431.38</v>
      </c>
      <c r="L35" s="42">
        <v>8.5000000000000006E-3</v>
      </c>
      <c r="M35" s="42">
        <v>0.17249999999999999</v>
      </c>
      <c r="N35" s="42">
        <v>6.3200000000000006E-2</v>
      </c>
      <c r="O35" s="41">
        <v>77414241</v>
      </c>
      <c r="P35" s="55" t="s">
        <v>11</v>
      </c>
      <c r="Q35" s="55" t="s">
        <v>2</v>
      </c>
    </row>
    <row r="36" spans="2:17" x14ac:dyDescent="0.2">
      <c r="B36" s="40" t="s">
        <v>221</v>
      </c>
      <c r="C36" s="40" t="s">
        <v>222</v>
      </c>
      <c r="D36" s="40" t="s">
        <v>178</v>
      </c>
      <c r="E36" s="41">
        <v>99390</v>
      </c>
      <c r="F36" s="40" t="s">
        <v>190</v>
      </c>
      <c r="G36" s="40" t="s">
        <v>52</v>
      </c>
      <c r="H36" s="43">
        <v>95000</v>
      </c>
      <c r="I36" s="43">
        <v>4508</v>
      </c>
      <c r="J36" s="43">
        <v>0</v>
      </c>
      <c r="K36" s="43">
        <v>15121.86</v>
      </c>
      <c r="L36" s="42">
        <v>2.9999999999999997E-4</v>
      </c>
      <c r="M36" s="42">
        <v>5.28E-2</v>
      </c>
      <c r="N36" s="42">
        <v>1.9300000000000001E-2</v>
      </c>
      <c r="O36" s="41">
        <v>76394998</v>
      </c>
      <c r="P36" s="55" t="s">
        <v>11</v>
      </c>
      <c r="Q36" s="55" t="s">
        <v>2</v>
      </c>
    </row>
    <row r="37" spans="2:17" x14ac:dyDescent="0.2">
      <c r="B37" s="1" t="s">
        <v>223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39">
        <v>0</v>
      </c>
      <c r="I37" s="1" t="s">
        <v>10</v>
      </c>
      <c r="J37" s="39">
        <v>0</v>
      </c>
      <c r="K37" s="39">
        <v>0</v>
      </c>
      <c r="L37" s="1" t="s">
        <v>10</v>
      </c>
      <c r="M37" s="38">
        <v>0</v>
      </c>
      <c r="N37" s="38">
        <v>0</v>
      </c>
      <c r="O37" s="1" t="s">
        <v>10</v>
      </c>
      <c r="P37" s="55" t="s">
        <v>11</v>
      </c>
      <c r="Q37" s="55" t="s">
        <v>2</v>
      </c>
    </row>
    <row r="38" spans="2:17" x14ac:dyDescent="0.2">
      <c r="B38" s="1" t="s">
        <v>224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39">
        <v>0</v>
      </c>
      <c r="I38" s="1" t="s">
        <v>10</v>
      </c>
      <c r="J38" s="39">
        <v>0</v>
      </c>
      <c r="K38" s="39">
        <v>0</v>
      </c>
      <c r="L38" s="1" t="s">
        <v>10</v>
      </c>
      <c r="M38" s="38">
        <v>0</v>
      </c>
      <c r="N38" s="38">
        <v>0</v>
      </c>
      <c r="O38" s="1" t="s">
        <v>10</v>
      </c>
      <c r="P38" s="55" t="s">
        <v>11</v>
      </c>
      <c r="Q38" s="55" t="s">
        <v>2</v>
      </c>
    </row>
    <row r="39" spans="2:17" x14ac:dyDescent="0.2">
      <c r="B39" s="1" t="s">
        <v>202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39">
        <v>0</v>
      </c>
      <c r="I39" s="1" t="s">
        <v>10</v>
      </c>
      <c r="J39" s="39">
        <v>0</v>
      </c>
      <c r="K39" s="39">
        <v>0</v>
      </c>
      <c r="L39" s="1" t="s">
        <v>10</v>
      </c>
      <c r="M39" s="38">
        <v>0</v>
      </c>
      <c r="N39" s="38">
        <v>0</v>
      </c>
      <c r="O39" s="1" t="s">
        <v>10</v>
      </c>
      <c r="P39" s="55" t="s">
        <v>11</v>
      </c>
      <c r="Q39" s="55" t="s">
        <v>2</v>
      </c>
    </row>
    <row r="40" spans="2:17" x14ac:dyDescent="0.2">
      <c r="B40" s="36" t="s">
        <v>100</v>
      </c>
      <c r="P40" s="55" t="s">
        <v>11</v>
      </c>
      <c r="Q40" s="55" t="s">
        <v>2</v>
      </c>
    </row>
    <row r="41" spans="2:17" x14ac:dyDescent="0.2">
      <c r="B41" s="36" t="s">
        <v>133</v>
      </c>
      <c r="P41" s="55" t="s">
        <v>11</v>
      </c>
      <c r="Q41" s="55" t="s">
        <v>2</v>
      </c>
    </row>
    <row r="42" spans="2:17" x14ac:dyDescent="0.2">
      <c r="B42" s="36" t="s">
        <v>134</v>
      </c>
      <c r="P42" s="55" t="s">
        <v>11</v>
      </c>
      <c r="Q42" s="55" t="s">
        <v>2</v>
      </c>
    </row>
    <row r="43" spans="2:17" x14ac:dyDescent="0.2">
      <c r="B43" s="36" t="s">
        <v>135</v>
      </c>
      <c r="P43" s="55" t="s">
        <v>11</v>
      </c>
      <c r="Q43" s="55" t="s">
        <v>2</v>
      </c>
    </row>
    <row r="44" spans="2:17" x14ac:dyDescent="0.2">
      <c r="B44" s="36" t="s">
        <v>136</v>
      </c>
      <c r="P44" s="55" t="s">
        <v>11</v>
      </c>
      <c r="Q44" s="55" t="s">
        <v>2</v>
      </c>
    </row>
    <row r="45" spans="2:17" x14ac:dyDescent="0.2">
      <c r="B45" s="55" t="s">
        <v>64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2:17" x14ac:dyDescent="0.2">
      <c r="B46" s="55" t="s">
        <v>65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</sheetData>
  <mergeCells count="5">
    <mergeCell ref="B5:O5"/>
    <mergeCell ref="B45:O45"/>
    <mergeCell ref="B46:O46"/>
    <mergeCell ref="P6:P44"/>
    <mergeCell ref="Q1:Q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6" t="s">
        <v>2</v>
      </c>
    </row>
    <row r="2" spans="2:18" x14ac:dyDescent="0.2">
      <c r="B2" s="37" t="s">
        <v>3</v>
      </c>
      <c r="C2" s="37" t="s">
        <v>4</v>
      </c>
      <c r="R2" s="56" t="s">
        <v>2</v>
      </c>
    </row>
    <row r="3" spans="2:18" x14ac:dyDescent="0.2">
      <c r="B3" s="37" t="s">
        <v>5</v>
      </c>
      <c r="C3" s="37" t="s">
        <v>6</v>
      </c>
      <c r="R3" s="56" t="s">
        <v>2</v>
      </c>
    </row>
    <row r="4" spans="2:18" x14ac:dyDescent="0.2">
      <c r="B4" s="37" t="s">
        <v>7</v>
      </c>
      <c r="C4" s="37">
        <v>299</v>
      </c>
      <c r="R4" s="56" t="s">
        <v>2</v>
      </c>
    </row>
    <row r="5" spans="2:18" x14ac:dyDescent="0.2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">
      <c r="B7" s="3" t="s">
        <v>225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">
      <c r="B8" s="1" t="s">
        <v>67</v>
      </c>
      <c r="C8" s="1" t="s">
        <v>68</v>
      </c>
      <c r="D8" s="1" t="s">
        <v>103</v>
      </c>
      <c r="E8" s="1" t="s">
        <v>69</v>
      </c>
      <c r="F8" s="1" t="s">
        <v>139</v>
      </c>
      <c r="G8" s="1" t="s">
        <v>70</v>
      </c>
      <c r="H8" s="1" t="s">
        <v>71</v>
      </c>
      <c r="I8" s="1" t="s">
        <v>72</v>
      </c>
      <c r="J8" s="3" t="s">
        <v>106</v>
      </c>
      <c r="K8" s="3" t="s">
        <v>107</v>
      </c>
      <c r="L8" s="1" t="s">
        <v>75</v>
      </c>
      <c r="M8" s="1" t="s">
        <v>140</v>
      </c>
      <c r="N8" s="1" t="s">
        <v>76</v>
      </c>
      <c r="O8" s="1" t="s">
        <v>110</v>
      </c>
      <c r="P8" s="1" t="s">
        <v>10</v>
      </c>
      <c r="Q8" s="56" t="s">
        <v>11</v>
      </c>
      <c r="R8" s="56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112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113</v>
      </c>
      <c r="N10" s="1" t="s">
        <v>114</v>
      </c>
      <c r="O10" s="1" t="s">
        <v>115</v>
      </c>
      <c r="P10" s="1" t="s">
        <v>10</v>
      </c>
      <c r="Q10" s="56" t="s">
        <v>11</v>
      </c>
      <c r="R10" s="56" t="s">
        <v>2</v>
      </c>
    </row>
    <row r="11" spans="2:18" x14ac:dyDescent="0.2">
      <c r="B11" s="1" t="s">
        <v>226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3390.46</v>
      </c>
      <c r="K11" s="1" t="s">
        <v>10</v>
      </c>
      <c r="L11" s="39">
        <v>13421.03</v>
      </c>
      <c r="M11" s="1" t="s">
        <v>10</v>
      </c>
      <c r="N11" s="38">
        <v>1</v>
      </c>
      <c r="O11" s="38">
        <v>1.72E-2</v>
      </c>
      <c r="P11" s="1" t="s">
        <v>10</v>
      </c>
      <c r="Q11" s="56" t="s">
        <v>11</v>
      </c>
      <c r="R11" s="56" t="s">
        <v>2</v>
      </c>
    </row>
    <row r="12" spans="2:18" x14ac:dyDescent="0.2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6" t="s">
        <v>11</v>
      </c>
      <c r="R12" s="56" t="s">
        <v>2</v>
      </c>
    </row>
    <row r="13" spans="2:18" x14ac:dyDescent="0.2">
      <c r="B13" s="1" t="s">
        <v>227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">
      <c r="B14" s="1" t="s">
        <v>228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">
      <c r="B15" s="1" t="s">
        <v>159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6" t="s">
        <v>11</v>
      </c>
      <c r="R15" s="56" t="s">
        <v>2</v>
      </c>
    </row>
    <row r="16" spans="2:18" x14ac:dyDescent="0.2">
      <c r="B16" s="1" t="s">
        <v>201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6" t="s">
        <v>11</v>
      </c>
      <c r="R16" s="56" t="s">
        <v>2</v>
      </c>
    </row>
    <row r="17" spans="2:18" x14ac:dyDescent="0.2">
      <c r="B17" s="1" t="s">
        <v>98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3390.46</v>
      </c>
      <c r="K17" s="1" t="s">
        <v>10</v>
      </c>
      <c r="L17" s="39">
        <v>13421.03</v>
      </c>
      <c r="M17" s="1" t="s">
        <v>10</v>
      </c>
      <c r="N17" s="38">
        <v>1</v>
      </c>
      <c r="O17" s="38">
        <v>1.72E-2</v>
      </c>
      <c r="P17" s="1" t="s">
        <v>10</v>
      </c>
      <c r="Q17" s="56" t="s">
        <v>11</v>
      </c>
      <c r="R17" s="56" t="s">
        <v>2</v>
      </c>
    </row>
    <row r="18" spans="2:18" x14ac:dyDescent="0.2">
      <c r="B18" s="1" t="s">
        <v>227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3390.46</v>
      </c>
      <c r="K18" s="1" t="s">
        <v>10</v>
      </c>
      <c r="L18" s="39">
        <v>13421.03</v>
      </c>
      <c r="M18" s="1" t="s">
        <v>10</v>
      </c>
      <c r="N18" s="38">
        <v>1</v>
      </c>
      <c r="O18" s="38">
        <v>1.72E-2</v>
      </c>
      <c r="P18" s="1" t="s">
        <v>10</v>
      </c>
      <c r="Q18" s="56" t="s">
        <v>11</v>
      </c>
      <c r="R18" s="56" t="s">
        <v>2</v>
      </c>
    </row>
    <row r="19" spans="2:18" x14ac:dyDescent="0.2">
      <c r="B19" s="40" t="s">
        <v>229</v>
      </c>
      <c r="C19" s="40" t="s">
        <v>230</v>
      </c>
      <c r="D19" s="40" t="s">
        <v>178</v>
      </c>
      <c r="E19" s="41">
        <v>93164</v>
      </c>
      <c r="F19" s="40" t="s">
        <v>231</v>
      </c>
      <c r="G19" s="40" t="s">
        <v>232</v>
      </c>
      <c r="H19" s="40" t="s">
        <v>124</v>
      </c>
      <c r="I19" s="40" t="s">
        <v>52</v>
      </c>
      <c r="J19" s="43">
        <v>3390.46</v>
      </c>
      <c r="K19" s="43">
        <v>112106.2</v>
      </c>
      <c r="L19" s="43">
        <v>13421.03</v>
      </c>
      <c r="M19" s="42">
        <v>0</v>
      </c>
      <c r="N19" s="42">
        <v>1</v>
      </c>
      <c r="O19" s="42">
        <v>1.72E-2</v>
      </c>
      <c r="P19" s="41">
        <v>77501682</v>
      </c>
      <c r="Q19" s="56" t="s">
        <v>11</v>
      </c>
      <c r="R19" s="56" t="s">
        <v>2</v>
      </c>
    </row>
    <row r="20" spans="2:18" x14ac:dyDescent="0.2">
      <c r="B20" s="1" t="s">
        <v>228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6" t="s">
        <v>11</v>
      </c>
      <c r="R20" s="56" t="s">
        <v>2</v>
      </c>
    </row>
    <row r="21" spans="2:18" x14ac:dyDescent="0.2">
      <c r="B21" s="1" t="s">
        <v>159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6" t="s">
        <v>11</v>
      </c>
      <c r="R21" s="56" t="s">
        <v>2</v>
      </c>
    </row>
    <row r="22" spans="2:18" x14ac:dyDescent="0.2">
      <c r="B22" s="1" t="s">
        <v>201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6" t="s">
        <v>11</v>
      </c>
      <c r="R22" s="56" t="s">
        <v>2</v>
      </c>
    </row>
    <row r="23" spans="2:18" x14ac:dyDescent="0.2">
      <c r="B23" s="36" t="s">
        <v>100</v>
      </c>
      <c r="Q23" s="56" t="s">
        <v>11</v>
      </c>
      <c r="R23" s="56" t="s">
        <v>2</v>
      </c>
    </row>
    <row r="24" spans="2:18" x14ac:dyDescent="0.2">
      <c r="B24" s="36" t="s">
        <v>133</v>
      </c>
      <c r="Q24" s="56" t="s">
        <v>11</v>
      </c>
      <c r="R24" s="56" t="s">
        <v>2</v>
      </c>
    </row>
    <row r="25" spans="2:18" x14ac:dyDescent="0.2">
      <c r="B25" s="36" t="s">
        <v>134</v>
      </c>
      <c r="Q25" s="56" t="s">
        <v>11</v>
      </c>
      <c r="R25" s="56" t="s">
        <v>2</v>
      </c>
    </row>
    <row r="26" spans="2:18" x14ac:dyDescent="0.2">
      <c r="B26" s="36" t="s">
        <v>135</v>
      </c>
      <c r="Q26" s="56" t="s">
        <v>11</v>
      </c>
      <c r="R26" s="56" t="s">
        <v>2</v>
      </c>
    </row>
    <row r="27" spans="2:18" x14ac:dyDescent="0.2">
      <c r="B27" s="56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2:18" x14ac:dyDescent="0.2">
      <c r="B28" s="56" t="s">
        <v>65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</sheetData>
  <mergeCells count="5">
    <mergeCell ref="B5:P5"/>
    <mergeCell ref="B27:P27"/>
    <mergeCell ref="B28:P28"/>
    <mergeCell ref="Q6:Q26"/>
    <mergeCell ref="R1:R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6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7" t="s">
        <v>2</v>
      </c>
    </row>
    <row r="2" spans="2:15" x14ac:dyDescent="0.2">
      <c r="B2" s="37" t="s">
        <v>3</v>
      </c>
      <c r="C2" s="37" t="s">
        <v>4</v>
      </c>
      <c r="O2" s="57" t="s">
        <v>2</v>
      </c>
    </row>
    <row r="3" spans="2:15" x14ac:dyDescent="0.2">
      <c r="B3" s="37" t="s">
        <v>5</v>
      </c>
      <c r="C3" s="37" t="s">
        <v>6</v>
      </c>
      <c r="O3" s="57" t="s">
        <v>2</v>
      </c>
    </row>
    <row r="4" spans="2:15" x14ac:dyDescent="0.2">
      <c r="B4" s="37" t="s">
        <v>7</v>
      </c>
      <c r="C4" s="37">
        <v>299</v>
      </c>
      <c r="O4" s="57" t="s">
        <v>2</v>
      </c>
    </row>
    <row r="5" spans="2:15" x14ac:dyDescent="0.2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">
      <c r="B6" s="3" t="s">
        <v>101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">
      <c r="B7" s="3" t="s">
        <v>233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">
      <c r="B8" s="1" t="s">
        <v>67</v>
      </c>
      <c r="C8" s="1" t="s">
        <v>68</v>
      </c>
      <c r="D8" s="1" t="s">
        <v>103</v>
      </c>
      <c r="E8" s="1" t="s">
        <v>139</v>
      </c>
      <c r="F8" s="1" t="s">
        <v>72</v>
      </c>
      <c r="G8" s="3" t="s">
        <v>106</v>
      </c>
      <c r="H8" s="3" t="s">
        <v>107</v>
      </c>
      <c r="I8" s="1" t="s">
        <v>75</v>
      </c>
      <c r="J8" s="1" t="s">
        <v>140</v>
      </c>
      <c r="K8" s="1" t="s">
        <v>76</v>
      </c>
      <c r="L8" s="1" t="s">
        <v>110</v>
      </c>
      <c r="M8" s="1" t="s">
        <v>10</v>
      </c>
      <c r="N8" s="57" t="s">
        <v>11</v>
      </c>
      <c r="O8" s="57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112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7" t="s">
        <v>11</v>
      </c>
      <c r="O10" s="57" t="s">
        <v>2</v>
      </c>
    </row>
    <row r="11" spans="2:15" x14ac:dyDescent="0.2">
      <c r="B11" s="1" t="s">
        <v>234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556960</v>
      </c>
      <c r="H11" s="1" t="s">
        <v>10</v>
      </c>
      <c r="I11" s="39">
        <v>456.15</v>
      </c>
      <c r="J11" s="1" t="s">
        <v>10</v>
      </c>
      <c r="K11" s="38">
        <v>1</v>
      </c>
      <c r="L11" s="38">
        <v>5.9999999999999995E-4</v>
      </c>
      <c r="M11" s="1" t="s">
        <v>10</v>
      </c>
      <c r="N11" s="57" t="s">
        <v>11</v>
      </c>
      <c r="O11" s="57" t="s">
        <v>2</v>
      </c>
    </row>
    <row r="12" spans="2:15" x14ac:dyDescent="0.2">
      <c r="B12" s="1" t="s">
        <v>235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556960</v>
      </c>
      <c r="H12" s="1" t="s">
        <v>10</v>
      </c>
      <c r="I12" s="39">
        <v>456.15</v>
      </c>
      <c r="J12" s="1" t="s">
        <v>10</v>
      </c>
      <c r="K12" s="38">
        <v>1</v>
      </c>
      <c r="L12" s="38">
        <v>5.9999999999999995E-4</v>
      </c>
      <c r="M12" s="1" t="s">
        <v>10</v>
      </c>
      <c r="N12" s="57" t="s">
        <v>11</v>
      </c>
      <c r="O12" s="57" t="s">
        <v>2</v>
      </c>
    </row>
    <row r="13" spans="2:15" x14ac:dyDescent="0.2">
      <c r="B13" s="1" t="s">
        <v>236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">
      <c r="B14" s="40" t="s">
        <v>237</v>
      </c>
      <c r="C14" s="41">
        <v>1180199</v>
      </c>
      <c r="D14" s="40" t="s">
        <v>122</v>
      </c>
      <c r="E14" s="40" t="s">
        <v>164</v>
      </c>
      <c r="F14" s="40" t="s">
        <v>91</v>
      </c>
      <c r="G14" s="43">
        <v>556960</v>
      </c>
      <c r="H14" s="43">
        <v>81.900000000000006</v>
      </c>
      <c r="I14" s="43">
        <v>456.15</v>
      </c>
      <c r="J14" s="42">
        <v>0.108</v>
      </c>
      <c r="K14" s="42">
        <v>1</v>
      </c>
      <c r="L14" s="42">
        <v>5.9999999999999995E-4</v>
      </c>
      <c r="M14" s="40" t="s">
        <v>10</v>
      </c>
      <c r="N14" s="57" t="s">
        <v>11</v>
      </c>
      <c r="O14" s="57" t="s">
        <v>2</v>
      </c>
    </row>
    <row r="15" spans="2:15" x14ac:dyDescent="0.2">
      <c r="B15" s="1" t="s">
        <v>149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7" t="s">
        <v>11</v>
      </c>
      <c r="O15" s="57" t="s">
        <v>2</v>
      </c>
    </row>
    <row r="16" spans="2:15" x14ac:dyDescent="0.2">
      <c r="B16" s="1" t="s">
        <v>238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57" t="s">
        <v>11</v>
      </c>
      <c r="O16" s="57" t="s">
        <v>2</v>
      </c>
    </row>
    <row r="17" spans="2:15" x14ac:dyDescent="0.2">
      <c r="B17" s="36" t="s">
        <v>100</v>
      </c>
      <c r="N17" s="57" t="s">
        <v>11</v>
      </c>
      <c r="O17" s="57" t="s">
        <v>2</v>
      </c>
    </row>
    <row r="18" spans="2:15" x14ac:dyDescent="0.2">
      <c r="B18" s="36" t="s">
        <v>133</v>
      </c>
      <c r="N18" s="57" t="s">
        <v>11</v>
      </c>
      <c r="O18" s="57" t="s">
        <v>2</v>
      </c>
    </row>
    <row r="19" spans="2:15" x14ac:dyDescent="0.2">
      <c r="B19" s="36" t="s">
        <v>134</v>
      </c>
      <c r="N19" s="57" t="s">
        <v>11</v>
      </c>
      <c r="O19" s="57" t="s">
        <v>2</v>
      </c>
    </row>
    <row r="20" spans="2:15" x14ac:dyDescent="0.2">
      <c r="B20" s="36" t="s">
        <v>135</v>
      </c>
      <c r="N20" s="57" t="s">
        <v>11</v>
      </c>
      <c r="O20" s="57" t="s">
        <v>2</v>
      </c>
    </row>
    <row r="21" spans="2:15" x14ac:dyDescent="0.2">
      <c r="B21" s="57" t="s">
        <v>64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2:15" x14ac:dyDescent="0.2">
      <c r="B22" s="57" t="s">
        <v>65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</sheetData>
  <mergeCells count="5">
    <mergeCell ref="B5:M5"/>
    <mergeCell ref="B21:M21"/>
    <mergeCell ref="B22:M22"/>
    <mergeCell ref="N6:N20"/>
    <mergeCell ref="O1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shiranN</cp:lastModifiedBy>
  <dcterms:created xsi:type="dcterms:W3CDTF">2023-01-15T12:43:25Z</dcterms:created>
  <dcterms:modified xsi:type="dcterms:W3CDTF">2023-03-30T07:39:31Z</dcterms:modified>
</cp:coreProperties>
</file>